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codeName="ЭтаКнига"/>
  <xr:revisionPtr revIDLastSave="0" documentId="13_ncr:1_{462093F8-2C55-4ED0-A944-B0A57A8700F3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za" sheetId="1" state="veryHidden" r:id="rId1"/>
    <sheet name="Лист1" sheetId="2" r:id="rId2"/>
  </sheets>
  <definedNames>
    <definedName name="_xlnm._FilterDatabase" localSheetId="0" hidden="1">baza!$A$2:$FL$2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8" i="2"/>
  <c r="B7" i="2"/>
  <c r="B6" i="2"/>
  <c r="AP20" i="2"/>
  <c r="AP18" i="2"/>
  <c r="AP17" i="2"/>
  <c r="AP16" i="2"/>
  <c r="AJ20" i="2"/>
  <c r="AJ18" i="2"/>
  <c r="AJ17" i="2"/>
  <c r="AJ16" i="2"/>
  <c r="AG20" i="2"/>
  <c r="AG18" i="2"/>
  <c r="AG17" i="2"/>
  <c r="AG16" i="2"/>
  <c r="B9" i="2"/>
  <c r="G12" i="2" s="1"/>
  <c r="Y7" i="2" l="1"/>
  <c r="AO7" i="2"/>
  <c r="Q12" i="2"/>
  <c r="H7" i="2"/>
  <c r="K7" i="2"/>
  <c r="BA7" i="2"/>
  <c r="AK7" i="2"/>
  <c r="M12" i="2"/>
  <c r="S7" i="2"/>
  <c r="AW7" i="2"/>
  <c r="Y12" i="2"/>
  <c r="I12" i="2"/>
  <c r="O7" i="2"/>
  <c r="AS7" i="2"/>
  <c r="U12" i="2"/>
  <c r="F7" i="2"/>
  <c r="J7" i="2"/>
  <c r="T7" i="2"/>
  <c r="P7" i="2"/>
  <c r="L7" i="2"/>
  <c r="AH7" i="2"/>
  <c r="AX7" i="2"/>
  <c r="AT7" i="2"/>
  <c r="AP7" i="2"/>
  <c r="AL7" i="2"/>
  <c r="F12" i="2"/>
  <c r="V12" i="2"/>
  <c r="R12" i="2"/>
  <c r="N12" i="2"/>
  <c r="J12" i="2"/>
  <c r="G7" i="2"/>
  <c r="V7" i="2"/>
  <c r="R7" i="2"/>
  <c r="N7" i="2"/>
  <c r="X7" i="2"/>
  <c r="AZ7" i="2"/>
  <c r="AV7" i="2"/>
  <c r="AR7" i="2"/>
  <c r="AN7" i="2"/>
  <c r="AJ7" i="2"/>
  <c r="X12" i="2"/>
  <c r="T12" i="2"/>
  <c r="P12" i="2"/>
  <c r="L12" i="2"/>
  <c r="H12" i="2"/>
  <c r="I7" i="2"/>
  <c r="U7" i="2"/>
  <c r="Q7" i="2"/>
  <c r="M7" i="2"/>
  <c r="W7" i="2"/>
  <c r="AY7" i="2"/>
  <c r="AU7" i="2"/>
  <c r="AQ7" i="2"/>
  <c r="AM7" i="2"/>
  <c r="AI7" i="2"/>
  <c r="W12" i="2"/>
  <c r="S12" i="2"/>
  <c r="O12" i="2"/>
  <c r="K12" i="2"/>
  <c r="AJ19" i="2" l="1"/>
  <c r="AP19" i="2"/>
  <c r="AG19" i="2"/>
  <c r="AD6" i="2" l="1"/>
  <c r="N6" i="2"/>
  <c r="V11" i="2"/>
  <c r="Z6" i="2"/>
  <c r="J6" i="2"/>
  <c r="R11" i="2"/>
  <c r="V6" i="2"/>
  <c r="AD11" i="2"/>
  <c r="N11" i="2"/>
  <c r="R6" i="2"/>
  <c r="R8" i="2" s="1"/>
  <c r="Z11" i="2"/>
  <c r="J11" i="2"/>
  <c r="AC6" i="2"/>
  <c r="Y6" i="2"/>
  <c r="U6" i="2"/>
  <c r="Q6" i="2"/>
  <c r="M6" i="2"/>
  <c r="I6" i="2"/>
  <c r="AC11" i="2"/>
  <c r="Y11" i="2"/>
  <c r="U11" i="2"/>
  <c r="Q11" i="2"/>
  <c r="M11" i="2"/>
  <c r="I11" i="2"/>
  <c r="AB6" i="2"/>
  <c r="X6" i="2"/>
  <c r="T6" i="2"/>
  <c r="P6" i="2"/>
  <c r="L6" i="2"/>
  <c r="H6" i="2"/>
  <c r="AB11" i="2"/>
  <c r="X11" i="2"/>
  <c r="T11" i="2"/>
  <c r="P11" i="2"/>
  <c r="L11" i="2"/>
  <c r="H11" i="2"/>
  <c r="AA6" i="2"/>
  <c r="W6" i="2"/>
  <c r="S6" i="2"/>
  <c r="O6" i="2"/>
  <c r="K6" i="2"/>
  <c r="G6" i="2"/>
  <c r="G8" i="2" s="1"/>
  <c r="AA11" i="2"/>
  <c r="W11" i="2"/>
  <c r="S11" i="2"/>
  <c r="O11" i="2"/>
  <c r="K11" i="2"/>
  <c r="G11" i="2"/>
  <c r="AX6" i="2"/>
  <c r="F6" i="2"/>
  <c r="AT6" i="2"/>
  <c r="F11" i="2"/>
  <c r="AP6" i="2"/>
  <c r="AH6" i="2"/>
  <c r="AL6" i="2"/>
  <c r="BA6" i="2"/>
  <c r="AW6" i="2"/>
  <c r="AS6" i="2"/>
  <c r="AO6" i="2"/>
  <c r="AK6" i="2"/>
  <c r="AZ6" i="2"/>
  <c r="AV6" i="2"/>
  <c r="AR6" i="2"/>
  <c r="AN6" i="2"/>
  <c r="AJ6" i="2"/>
  <c r="AY6" i="2"/>
  <c r="AU6" i="2"/>
  <c r="AQ6" i="2"/>
  <c r="AM6" i="2"/>
  <c r="AI6" i="2"/>
  <c r="AC12" i="2"/>
  <c r="Z7" i="2"/>
  <c r="AB12" i="2"/>
  <c r="AD7" i="2"/>
  <c r="AA12" i="2"/>
  <c r="AC7" i="2"/>
  <c r="AD12" i="2"/>
  <c r="Z12" i="2"/>
  <c r="AB7" i="2"/>
  <c r="AA7" i="2"/>
  <c r="AD8" i="2" l="1"/>
  <c r="AC8" i="2"/>
  <c r="AU8" i="2"/>
  <c r="AB13" i="2"/>
  <c r="AZ8" i="2"/>
  <c r="AA13" i="2"/>
  <c r="M13" i="2"/>
  <c r="AI8" i="2"/>
  <c r="AY8" i="2"/>
  <c r="U13" i="2"/>
  <c r="AJ8" i="2"/>
  <c r="AT8" i="2"/>
  <c r="H8" i="2"/>
  <c r="X8" i="2"/>
  <c r="P8" i="2"/>
  <c r="Y8" i="2"/>
  <c r="Q13" i="2"/>
  <c r="AT16" i="2"/>
  <c r="AH8" i="2"/>
  <c r="AM8" i="2"/>
  <c r="V13" i="2"/>
  <c r="U8" i="2"/>
  <c r="K13" i="2"/>
  <c r="AW8" i="2"/>
  <c r="P13" i="2"/>
  <c r="I8" i="2"/>
  <c r="L8" i="2"/>
  <c r="AB8" i="2"/>
  <c r="AV8" i="2"/>
  <c r="F13" i="2"/>
  <c r="AK8" i="2"/>
  <c r="BA8" i="2"/>
  <c r="T13" i="2"/>
  <c r="I13" i="2"/>
  <c r="AC13" i="2"/>
  <c r="O8" i="2"/>
  <c r="F8" i="2"/>
  <c r="AR8" i="2"/>
  <c r="AL8" i="2"/>
  <c r="S8" i="2"/>
  <c r="AQ8" i="2"/>
  <c r="J13" i="2"/>
  <c r="Z13" i="2"/>
  <c r="O13" i="2"/>
  <c r="Q8" i="2"/>
  <c r="J8" i="2"/>
  <c r="Y13" i="2"/>
  <c r="W8" i="2"/>
  <c r="N13" i="2"/>
  <c r="AD13" i="2"/>
  <c r="S13" i="2"/>
  <c r="N8" i="2"/>
  <c r="AO8" i="2"/>
  <c r="H13" i="2"/>
  <c r="X13" i="2"/>
  <c r="Z8" i="2"/>
  <c r="K8" i="2"/>
  <c r="AA8" i="2"/>
  <c r="T8" i="2"/>
  <c r="R13" i="2"/>
  <c r="M8" i="2"/>
  <c r="AN8" i="2"/>
  <c r="G13" i="2"/>
  <c r="W13" i="2"/>
  <c r="V8" i="2"/>
  <c r="AS8" i="2"/>
  <c r="L13" i="2"/>
  <c r="AX8" i="2"/>
  <c r="AP8" i="2"/>
  <c r="AT19" i="2" l="1"/>
  <c r="AT18" i="2"/>
  <c r="AT17" i="2"/>
  <c r="AT20" i="2" l="1"/>
</calcChain>
</file>

<file path=xl/sharedStrings.xml><?xml version="1.0" encoding="utf-8"?>
<sst xmlns="http://schemas.openxmlformats.org/spreadsheetml/2006/main" count="3629" uniqueCount="244">
  <si>
    <t>Fizika, riyaziyyat və informatika təmayüllü lisey</t>
  </si>
  <si>
    <t>İmtahan:</t>
  </si>
  <si>
    <t>Tarix:</t>
  </si>
  <si>
    <t>Adı</t>
  </si>
  <si>
    <t>Soyadı</t>
  </si>
  <si>
    <t>Ata adı</t>
  </si>
  <si>
    <t>Sinif</t>
  </si>
  <si>
    <t>Bal</t>
  </si>
  <si>
    <t>Reytinq</t>
  </si>
  <si>
    <t>A</t>
  </si>
  <si>
    <t>B</t>
  </si>
  <si>
    <t>Ana dili</t>
  </si>
  <si>
    <t>Riyaziyyat</t>
  </si>
  <si>
    <t>Məntiq</t>
  </si>
  <si>
    <t>Cəmi</t>
  </si>
  <si>
    <t>Sual sayı</t>
  </si>
  <si>
    <t>DOĞRU</t>
  </si>
  <si>
    <t>SƏHV</t>
  </si>
  <si>
    <t>BURAXILMIŞ</t>
  </si>
  <si>
    <t>BAL</t>
  </si>
  <si>
    <t>Parol</t>
  </si>
  <si>
    <t>yazdıqları</t>
  </si>
  <si>
    <t>C</t>
  </si>
  <si>
    <t>D</t>
  </si>
  <si>
    <t>ETALON</t>
  </si>
  <si>
    <t>cavablar üçün</t>
  </si>
  <si>
    <t>Azərbaycan dili üzrə maksimum sual sayı</t>
  </si>
  <si>
    <t>Azərbaycan dili üzrə doğru cavabların sayı</t>
  </si>
  <si>
    <t>Azərbaycan dili üzrə yalnış cavabların sayı</t>
  </si>
  <si>
    <t>Riyaziyyat üzrə maksimum sual sayı</t>
  </si>
  <si>
    <t>Riyaziyyat üzrə doğru cavabların sayı</t>
  </si>
  <si>
    <t>Riyaziyyat üzrə yalnış sualların sayı</t>
  </si>
  <si>
    <t>Məntiq  üzrə maksimum sual sayı</t>
  </si>
  <si>
    <t>Məntiq  üzrə doğru cavabların sayı</t>
  </si>
  <si>
    <t>Məntiq  üzrə yalnış cavabların sayı</t>
  </si>
  <si>
    <t>Azərbaycan dili üzrə xalis bal</t>
  </si>
  <si>
    <t>Riyaziyyat üzrə xalis bal</t>
  </si>
  <si>
    <t>Məntiq üzrə xalis bal</t>
  </si>
  <si>
    <t>Ümumi sual sayı</t>
  </si>
  <si>
    <t>Ümumi doğru cavab sayı</t>
  </si>
  <si>
    <t>Ümumi yalnış cavab sayı</t>
  </si>
  <si>
    <t>Buraxılmış sual sayı</t>
  </si>
  <si>
    <t>Ümumi bal</t>
  </si>
  <si>
    <t>İsmayılzadə</t>
  </si>
  <si>
    <t>Nihat</t>
  </si>
  <si>
    <t>Osmanli</t>
  </si>
  <si>
    <t>Vasif</t>
  </si>
  <si>
    <t>Raul</t>
  </si>
  <si>
    <t>Hacızade</t>
  </si>
  <si>
    <t>Yasar</t>
  </si>
  <si>
    <t>İbrahimli</t>
  </si>
  <si>
    <t>Elvin</t>
  </si>
  <si>
    <t>Şərbət</t>
  </si>
  <si>
    <t>Mehdizadə</t>
  </si>
  <si>
    <t>Bəşirli</t>
  </si>
  <si>
    <t>Saleh</t>
  </si>
  <si>
    <t>Sübhan</t>
  </si>
  <si>
    <t>Sevinc</t>
  </si>
  <si>
    <t>Qinyazli</t>
  </si>
  <si>
    <t>Teymur</t>
  </si>
  <si>
    <t>Aygün</t>
  </si>
  <si>
    <t>Mustafayeva</t>
  </si>
  <si>
    <t>Rahib</t>
  </si>
  <si>
    <t>Emin</t>
  </si>
  <si>
    <t>Əhmədov</t>
  </si>
  <si>
    <t>Vaqif</t>
  </si>
  <si>
    <t>Dəniz</t>
  </si>
  <si>
    <t>Haqverdizadə</t>
  </si>
  <si>
    <t>Elşad</t>
  </si>
  <si>
    <t>Adem</t>
  </si>
  <si>
    <t>Heybetli</t>
  </si>
  <si>
    <t>Ilkin</t>
  </si>
  <si>
    <t>Həsənli</t>
  </si>
  <si>
    <t>Uğur</t>
  </si>
  <si>
    <t>hüseynli</t>
  </si>
  <si>
    <t>ədalət</t>
  </si>
  <si>
    <t>səid</t>
  </si>
  <si>
    <t>Əsgər</t>
  </si>
  <si>
    <t>Abdulhəsənli</t>
  </si>
  <si>
    <t>Rövşən</t>
  </si>
  <si>
    <t>Verdiyev</t>
  </si>
  <si>
    <t>Əlihüseyn</t>
  </si>
  <si>
    <t>Qəzənfər</t>
  </si>
  <si>
    <t>Pirverdiyev</t>
  </si>
  <si>
    <t>Azad</t>
  </si>
  <si>
    <t>Azər</t>
  </si>
  <si>
    <t>Hüseyn</t>
  </si>
  <si>
    <t>Hacizade</t>
  </si>
  <si>
    <t>Vusal</t>
  </si>
  <si>
    <t>Quliyev</t>
  </si>
  <si>
    <t>Rüstəm</t>
  </si>
  <si>
    <t>Şamo</t>
  </si>
  <si>
    <t>Bayramlı</t>
  </si>
  <si>
    <t>Qorxmaz</t>
  </si>
  <si>
    <t>Zəhra</t>
  </si>
  <si>
    <t>Məmmədzadə</t>
  </si>
  <si>
    <t>Mədət</t>
  </si>
  <si>
    <t>Lamiyə</t>
  </si>
  <si>
    <t>Qarayeva</t>
  </si>
  <si>
    <t>Nizami</t>
  </si>
  <si>
    <t>Layıcov</t>
  </si>
  <si>
    <t>Anar</t>
  </si>
  <si>
    <t>Quliyeva</t>
  </si>
  <si>
    <t>Məməd</t>
  </si>
  <si>
    <t>Abbasova</t>
  </si>
  <si>
    <t>Fidan</t>
  </si>
  <si>
    <t>Fariz</t>
  </si>
  <si>
    <t>Mehin</t>
  </si>
  <si>
    <t>Mehdiyeva</t>
  </si>
  <si>
    <t>İlqar</t>
  </si>
  <si>
    <t>sekine</t>
  </si>
  <si>
    <t>nebiyeva</t>
  </si>
  <si>
    <t>seymur</t>
  </si>
  <si>
    <t>Nəcəfov</t>
  </si>
  <si>
    <t>cavidan</t>
  </si>
  <si>
    <t>Kamilova</t>
  </si>
  <si>
    <t>Nuray</t>
  </si>
  <si>
    <t>Pərviz</t>
  </si>
  <si>
    <t>Əkbər</t>
  </si>
  <si>
    <t>İmanov</t>
  </si>
  <si>
    <t>Qalib</t>
  </si>
  <si>
    <t>Nihad</t>
  </si>
  <si>
    <t>Xanverdiyev</t>
  </si>
  <si>
    <t>,Maqsud</t>
  </si>
  <si>
    <t>Ömər</t>
  </si>
  <si>
    <t>İsmayılov</t>
  </si>
  <si>
    <t>Ceyhun</t>
  </si>
  <si>
    <t>3/30</t>
  </si>
  <si>
    <t>16/30</t>
  </si>
  <si>
    <t>1/30</t>
  </si>
  <si>
    <t>21/30</t>
  </si>
  <si>
    <t>4/30</t>
  </si>
  <si>
    <t>30/30</t>
  </si>
  <si>
    <t>19/30</t>
  </si>
  <si>
    <t>6/30</t>
  </si>
  <si>
    <t>7/30</t>
  </si>
  <si>
    <t>28/30</t>
  </si>
  <si>
    <t>10/30</t>
  </si>
  <si>
    <t>22/30</t>
  </si>
  <si>
    <t>2/30</t>
  </si>
  <si>
    <t>11/30</t>
  </si>
  <si>
    <t>18/30</t>
  </si>
  <si>
    <t>15/30</t>
  </si>
  <si>
    <t>29/30</t>
  </si>
  <si>
    <t>5/30</t>
  </si>
  <si>
    <t>27/30</t>
  </si>
  <si>
    <t>23/30</t>
  </si>
  <si>
    <t>25/30</t>
  </si>
  <si>
    <t>24/30</t>
  </si>
  <si>
    <t>26/30</t>
  </si>
  <si>
    <t>13/30</t>
  </si>
  <si>
    <t>14/30</t>
  </si>
  <si>
    <t>9/30</t>
  </si>
  <si>
    <t>4/28</t>
  </si>
  <si>
    <t>11/28</t>
  </si>
  <si>
    <t>14/28</t>
  </si>
  <si>
    <t>22/28</t>
  </si>
  <si>
    <t>25/28</t>
  </si>
  <si>
    <t>1/28</t>
  </si>
  <si>
    <t>17/28</t>
  </si>
  <si>
    <t>9/28</t>
  </si>
  <si>
    <t>23/28</t>
  </si>
  <si>
    <t>24/28</t>
  </si>
  <si>
    <t>28/28</t>
  </si>
  <si>
    <t>13/28</t>
  </si>
  <si>
    <t>7/28</t>
  </si>
  <si>
    <t>27/28</t>
  </si>
  <si>
    <t>16/28</t>
  </si>
  <si>
    <t>10/28</t>
  </si>
  <si>
    <t>19/28</t>
  </si>
  <si>
    <t>20/28</t>
  </si>
  <si>
    <t>15/28</t>
  </si>
  <si>
    <t>6/28</t>
  </si>
  <si>
    <t>3/28</t>
  </si>
  <si>
    <t>5/28</t>
  </si>
  <si>
    <t>21/28</t>
  </si>
  <si>
    <t>18/28</t>
  </si>
  <si>
    <t>8/28</t>
  </si>
  <si>
    <t>2/28</t>
  </si>
  <si>
    <t>26/28</t>
  </si>
  <si>
    <t>Rəhim</t>
  </si>
  <si>
    <t>Bağırov</t>
  </si>
  <si>
    <t>Rəhman</t>
  </si>
  <si>
    <t>Qurbanzadə</t>
  </si>
  <si>
    <t>Fuad</t>
  </si>
  <si>
    <t>Hüseynzadə</t>
  </si>
  <si>
    <t>Ayan</t>
  </si>
  <si>
    <t>Mahmudlu</t>
  </si>
  <si>
    <t>Aysun</t>
  </si>
  <si>
    <t>Səbuhi</t>
  </si>
  <si>
    <t>Pərvin</t>
  </si>
  <si>
    <t>Həsənəva</t>
  </si>
  <si>
    <t>Polad</t>
  </si>
  <si>
    <t>Zeynalli</t>
  </si>
  <si>
    <t>Vuqar</t>
  </si>
  <si>
    <t>Nəsibli</t>
  </si>
  <si>
    <t>Məryəm</t>
  </si>
  <si>
    <t>Orxan</t>
  </si>
  <si>
    <t>Kamal</t>
  </si>
  <si>
    <t>Qasımzadə</t>
  </si>
  <si>
    <t>Natiq</t>
  </si>
  <si>
    <t>İlkin</t>
  </si>
  <si>
    <t>Şükürov</t>
  </si>
  <si>
    <t>Məmmədli</t>
  </si>
  <si>
    <t>Ramiz</t>
  </si>
  <si>
    <t>Vəliyeva</t>
  </si>
  <si>
    <t>Mübariz</t>
  </si>
  <si>
    <t>Qoçəliyev</t>
  </si>
  <si>
    <t>Bəhruz</t>
  </si>
  <si>
    <t>Minay</t>
  </si>
  <si>
    <t>Mirzeyeva</t>
  </si>
  <si>
    <t>Zaur</t>
  </si>
  <si>
    <t>Nicat</t>
  </si>
  <si>
    <t>muradov</t>
  </si>
  <si>
    <t>rəşad</t>
  </si>
  <si>
    <t>Emil</t>
  </si>
  <si>
    <t>Ələkbərli</t>
  </si>
  <si>
    <t>Rüfət</t>
  </si>
  <si>
    <t>Səma</t>
  </si>
  <si>
    <t>nəcəfli</t>
  </si>
  <si>
    <t>eldəniz</t>
  </si>
  <si>
    <t>Abdulqedirli</t>
  </si>
  <si>
    <t>Tural</t>
  </si>
  <si>
    <t>Kainat</t>
  </si>
  <si>
    <t>Ağazadə</t>
  </si>
  <si>
    <t>Samir</t>
  </si>
  <si>
    <t>Natəvan</t>
  </si>
  <si>
    <t>Nərmin</t>
  </si>
  <si>
    <t>Qaraxan</t>
  </si>
  <si>
    <t>Cəlilsoy</t>
  </si>
  <si>
    <t>Vüqar</t>
  </si>
  <si>
    <t>Cavidan</t>
  </si>
  <si>
    <t>Cəlilzadə</t>
  </si>
  <si>
    <t>Elxan</t>
  </si>
  <si>
    <t>Amir</t>
  </si>
  <si>
    <t>Leyla</t>
  </si>
  <si>
    <t>Abbasli</t>
  </si>
  <si>
    <t>Tahir</t>
  </si>
  <si>
    <t>Rəsul</t>
  </si>
  <si>
    <t>Əliyev</t>
  </si>
  <si>
    <t>Fatimə</t>
  </si>
  <si>
    <t>Hüseynli</t>
  </si>
  <si>
    <t>Müşfiq</t>
  </si>
  <si>
    <t>sınaq 9 onlayn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</si>
</sst>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/>
    <xf numFmtId="0" fontId="11" fillId="2" borderId="0" xfId="0" applyFont="1" applyFill="1"/>
    <xf numFmtId="0" fontId="3" fillId="0" borderId="8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1" fillId="2" borderId="0" xfId="0" applyNumberFormat="1" applyFont="1" applyFill="1"/>
    <xf numFmtId="0" fontId="0" fillId="0" borderId="0" xfId="0" applyProtection="1">
      <protection locked="0"/>
    </xf>
    <xf numFmtId="0" fontId="5" fillId="4" borderId="0" xfId="0" applyFont="1" applyFill="1"/>
    <xf numFmtId="0" fontId="9" fillId="4" borderId="0" xfId="0" applyFont="1" applyFill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12" fillId="3" borderId="14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556" l="0" r="9955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495300" cy="495300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5</xdr:row>
      <xdr:rowOff>38100</xdr:rowOff>
    </xdr:from>
    <xdr:to>
      <xdr:col>4</xdr:col>
      <xdr:colOff>571498</xdr:colOff>
      <xdr:row>8</xdr:row>
      <xdr:rowOff>66673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269455" y="931069"/>
          <a:ext cx="361949" cy="814385"/>
          <a:chOff x="3067049" y="916517"/>
          <a:chExt cx="361949" cy="822323"/>
        </a:xfrm>
      </xdr:grpSpPr>
      <xdr:grpSp>
        <xdr:nvGrpSpPr>
          <xdr:cNvPr id="6" name="Групп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067049" y="916517"/>
            <a:ext cx="361949" cy="822323"/>
            <a:chOff x="2085974" y="914400"/>
            <a:chExt cx="361949" cy="828673"/>
          </a:xfrm>
        </xdr:grpSpPr>
        <xdr:pic>
          <xdr:nvPicPr>
            <xdr:cNvPr id="3" name="Рисунок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4" name="Рисунок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5" name="Рисунок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5" name="Овал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175000" y="1217084"/>
            <a:ext cx="158750" cy="137583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4</xdr:col>
      <xdr:colOff>200025</xdr:colOff>
      <xdr:row>10</xdr:row>
      <xdr:rowOff>13708</xdr:rowOff>
    </xdr:from>
    <xdr:to>
      <xdr:col>4</xdr:col>
      <xdr:colOff>561974</xdr:colOff>
      <xdr:row>13</xdr:row>
      <xdr:rowOff>86828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259931" y="2192552"/>
          <a:ext cx="361949" cy="835120"/>
          <a:chOff x="3057525" y="2109258"/>
          <a:chExt cx="361949" cy="930273"/>
        </a:xfrm>
      </xdr:grpSpPr>
      <xdr:grpSp>
        <xdr:nvGrpSpPr>
          <xdr:cNvPr id="7" name="Групп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3057525" y="2109258"/>
            <a:ext cx="361949" cy="930273"/>
            <a:chOff x="2085974" y="914400"/>
            <a:chExt cx="361949" cy="828673"/>
          </a:xfrm>
        </xdr:grpSpPr>
        <xdr:pic>
          <xdr:nvPicPr>
            <xdr:cNvPr id="8" name="Рисунок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9" name="Рисунок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0" name="Рисунок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6" name="Овал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155418" y="2444067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32</xdr:col>
      <xdr:colOff>10583</xdr:colOff>
      <xdr:row>5</xdr:row>
      <xdr:rowOff>42332</xdr:rowOff>
    </xdr:from>
    <xdr:to>
      <xdr:col>33</xdr:col>
      <xdr:colOff>23283</xdr:colOff>
      <xdr:row>8</xdr:row>
      <xdr:rowOff>70905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9214114" y="935301"/>
          <a:ext cx="393700" cy="814385"/>
          <a:chOff x="8953500" y="920749"/>
          <a:chExt cx="393700" cy="822323"/>
        </a:xfrm>
      </xdr:grpSpPr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8953500" y="920749"/>
            <a:ext cx="393700" cy="822323"/>
            <a:chOff x="2085974" y="914400"/>
            <a:chExt cx="361949" cy="828673"/>
          </a:xfrm>
        </xdr:grpSpPr>
        <xdr:pic>
          <xdr:nvPicPr>
            <xdr:cNvPr id="12" name="Рисунок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13" name="Рисунок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4" name="Рисунок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7" name="Овал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59328" y="1206499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L546"/>
  <sheetViews>
    <sheetView workbookViewId="0">
      <selection sqref="A1:XFD1048576"/>
    </sheetView>
  </sheetViews>
  <sheetFormatPr defaultRowHeight="15" x14ac:dyDescent="0.25"/>
  <cols>
    <col min="1" max="1" width="8" style="9" bestFit="1" customWidth="1"/>
    <col min="2" max="4" width="9.140625" style="9"/>
    <col min="5" max="5" width="9.28515625" style="9" bestFit="1" customWidth="1"/>
    <col min="6" max="7" width="9.140625" style="9"/>
    <col min="8" max="8" width="1.85546875" style="9" customWidth="1"/>
    <col min="9" max="16" width="2.140625" style="9" bestFit="1" customWidth="1"/>
    <col min="17" max="32" width="3.140625" style="9" bestFit="1" customWidth="1"/>
    <col min="33" max="41" width="2.140625" style="9" bestFit="1" customWidth="1"/>
    <col min="42" max="57" width="3.140625" style="9" bestFit="1" customWidth="1"/>
    <col min="58" max="66" width="2.140625" style="9" bestFit="1" customWidth="1"/>
    <col min="67" max="77" width="3.140625" style="9" bestFit="1" customWidth="1"/>
    <col min="78" max="78" width="5.140625" style="9" bestFit="1" customWidth="1"/>
    <col min="79" max="96" width="9.28515625" style="9" bestFit="1" customWidth="1"/>
    <col min="97" max="97" width="9.7109375" style="9" customWidth="1"/>
    <col min="98" max="98" width="2.140625" style="9" bestFit="1" customWidth="1"/>
    <col min="99" max="99" width="3.140625" style="9" bestFit="1" customWidth="1"/>
    <col min="100" max="107" width="3" style="9" bestFit="1" customWidth="1"/>
    <col min="108" max="123" width="3.140625" style="9" bestFit="1" customWidth="1"/>
    <col min="124" max="124" width="2.85546875" style="9" customWidth="1"/>
    <col min="125" max="127" width="2.140625" style="9" bestFit="1" customWidth="1"/>
    <col min="128" max="148" width="3.140625" style="9" bestFit="1" customWidth="1"/>
    <col min="149" max="157" width="3" style="9" bestFit="1" customWidth="1"/>
    <col min="158" max="168" width="3.140625" style="9" bestFit="1" customWidth="1"/>
    <col min="169" max="16384" width="9.140625" style="9"/>
  </cols>
  <sheetData>
    <row r="1" spans="1:168" x14ac:dyDescent="0.25">
      <c r="A1" s="24" t="s">
        <v>20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21</v>
      </c>
      <c r="BZ1" s="9">
        <v>78</v>
      </c>
      <c r="CA1" s="9">
        <v>79</v>
      </c>
      <c r="CB1" s="9">
        <v>80</v>
      </c>
      <c r="CC1" s="9">
        <v>81</v>
      </c>
      <c r="CD1" s="9">
        <v>82</v>
      </c>
      <c r="CE1" s="9">
        <v>83</v>
      </c>
      <c r="CF1" s="9">
        <v>84</v>
      </c>
      <c r="CG1" s="9">
        <v>85</v>
      </c>
      <c r="CH1" s="9">
        <v>86</v>
      </c>
      <c r="CI1" s="9">
        <v>87</v>
      </c>
      <c r="CJ1" s="9">
        <v>88</v>
      </c>
      <c r="CK1" s="9">
        <v>89</v>
      </c>
      <c r="CL1" s="9">
        <v>90</v>
      </c>
      <c r="CM1" s="9">
        <v>91</v>
      </c>
      <c r="CN1" s="9">
        <v>92</v>
      </c>
      <c r="CO1" s="9">
        <v>93</v>
      </c>
      <c r="CP1" s="9">
        <v>94</v>
      </c>
      <c r="CQ1" s="9">
        <v>95</v>
      </c>
      <c r="CR1" s="9">
        <v>96</v>
      </c>
      <c r="CS1" s="27" t="s">
        <v>24</v>
      </c>
      <c r="CU1" s="9">
        <v>1</v>
      </c>
      <c r="CV1" s="9">
        <v>2</v>
      </c>
      <c r="CW1" s="9">
        <v>3</v>
      </c>
      <c r="CX1" s="9">
        <v>4</v>
      </c>
      <c r="CY1" s="9">
        <v>5</v>
      </c>
      <c r="CZ1" s="9">
        <v>6</v>
      </c>
      <c r="DA1" s="9">
        <v>7</v>
      </c>
      <c r="DB1" s="9">
        <v>8</v>
      </c>
      <c r="DC1" s="9">
        <v>9</v>
      </c>
      <c r="DD1" s="9">
        <v>10</v>
      </c>
      <c r="DE1" s="9">
        <v>11</v>
      </c>
      <c r="DF1" s="9">
        <v>12</v>
      </c>
      <c r="DG1" s="9">
        <v>13</v>
      </c>
      <c r="DH1" s="9">
        <v>14</v>
      </c>
      <c r="DI1" s="9">
        <v>15</v>
      </c>
      <c r="DJ1" s="9">
        <v>16</v>
      </c>
      <c r="DK1" s="9">
        <v>17</v>
      </c>
      <c r="DL1" s="9">
        <v>18</v>
      </c>
      <c r="DM1" s="9">
        <v>19</v>
      </c>
      <c r="DN1" s="9">
        <v>20</v>
      </c>
      <c r="DO1" s="9">
        <v>1</v>
      </c>
      <c r="DP1" s="9">
        <v>2</v>
      </c>
      <c r="DQ1" s="9">
        <v>3</v>
      </c>
      <c r="DR1" s="9">
        <v>4</v>
      </c>
      <c r="DS1" s="9">
        <v>5</v>
      </c>
      <c r="DT1" s="9">
        <v>6</v>
      </c>
      <c r="DU1" s="9">
        <v>7</v>
      </c>
      <c r="DV1" s="9">
        <v>8</v>
      </c>
      <c r="DW1" s="9">
        <v>9</v>
      </c>
      <c r="DX1" s="9">
        <v>10</v>
      </c>
      <c r="DY1" s="9">
        <v>11</v>
      </c>
      <c r="DZ1" s="9">
        <v>12</v>
      </c>
      <c r="EA1" s="9">
        <v>13</v>
      </c>
      <c r="EB1" s="9">
        <v>14</v>
      </c>
      <c r="EC1" s="9">
        <v>15</v>
      </c>
      <c r="ED1" s="9">
        <v>16</v>
      </c>
      <c r="EE1" s="9">
        <v>17</v>
      </c>
      <c r="EF1" s="9">
        <v>18</v>
      </c>
      <c r="EG1" s="9">
        <v>19</v>
      </c>
      <c r="EH1" s="9">
        <v>20</v>
      </c>
      <c r="EI1" s="9">
        <v>1</v>
      </c>
      <c r="EJ1" s="9">
        <v>2</v>
      </c>
      <c r="EK1" s="9">
        <v>3</v>
      </c>
      <c r="EL1" s="9">
        <v>4</v>
      </c>
      <c r="EM1" s="9">
        <v>5</v>
      </c>
      <c r="EN1" s="9">
        <v>6</v>
      </c>
      <c r="EO1" s="9">
        <v>7</v>
      </c>
      <c r="EP1" s="9">
        <v>8</v>
      </c>
      <c r="EQ1" s="9">
        <v>9</v>
      </c>
      <c r="ER1" s="9">
        <v>10</v>
      </c>
      <c r="ES1" s="9">
        <v>11</v>
      </c>
      <c r="ET1" s="9">
        <v>12</v>
      </c>
      <c r="EU1" s="9">
        <v>13</v>
      </c>
      <c r="EV1" s="9">
        <v>14</v>
      </c>
      <c r="EW1" s="9">
        <v>15</v>
      </c>
      <c r="EX1" s="9">
        <v>16</v>
      </c>
      <c r="EY1" s="9">
        <v>17</v>
      </c>
      <c r="EZ1" s="9">
        <v>18</v>
      </c>
      <c r="FA1" s="9">
        <v>19</v>
      </c>
      <c r="FB1" s="9">
        <v>20</v>
      </c>
    </row>
    <row r="2" spans="1:168" x14ac:dyDescent="0.25">
      <c r="A2" s="24" t="s">
        <v>20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24">
        <v>6</v>
      </c>
      <c r="N2" s="24">
        <v>7</v>
      </c>
      <c r="O2" s="24">
        <v>8</v>
      </c>
      <c r="P2" s="24">
        <v>9</v>
      </c>
      <c r="Q2" s="24">
        <v>10</v>
      </c>
      <c r="R2" s="24">
        <v>11</v>
      </c>
      <c r="S2" s="24">
        <v>12</v>
      </c>
      <c r="T2" s="24">
        <v>13</v>
      </c>
      <c r="U2" s="24">
        <v>14</v>
      </c>
      <c r="V2" s="24">
        <v>15</v>
      </c>
      <c r="W2" s="24">
        <v>16</v>
      </c>
      <c r="X2" s="24">
        <v>17</v>
      </c>
      <c r="Y2" s="24">
        <v>18</v>
      </c>
      <c r="Z2" s="24">
        <v>19</v>
      </c>
      <c r="AA2" s="24">
        <v>20</v>
      </c>
      <c r="AB2" s="24">
        <v>21</v>
      </c>
      <c r="AC2" s="24">
        <v>22</v>
      </c>
      <c r="AD2" s="24">
        <v>23</v>
      </c>
      <c r="AE2" s="24">
        <v>24</v>
      </c>
      <c r="AF2" s="24">
        <v>25</v>
      </c>
      <c r="AG2" s="24">
        <v>1</v>
      </c>
      <c r="AH2" s="24">
        <v>2</v>
      </c>
      <c r="AI2" s="24">
        <v>3</v>
      </c>
      <c r="AJ2" s="24">
        <v>4</v>
      </c>
      <c r="AK2" s="24">
        <v>5</v>
      </c>
      <c r="AL2" s="24">
        <v>6</v>
      </c>
      <c r="AM2" s="24">
        <v>7</v>
      </c>
      <c r="AN2" s="24">
        <v>8</v>
      </c>
      <c r="AO2" s="24">
        <v>9</v>
      </c>
      <c r="AP2" s="24">
        <v>10</v>
      </c>
      <c r="AQ2" s="24">
        <v>11</v>
      </c>
      <c r="AR2" s="24">
        <v>12</v>
      </c>
      <c r="AS2" s="24">
        <v>13</v>
      </c>
      <c r="AT2" s="24">
        <v>14</v>
      </c>
      <c r="AU2" s="24">
        <v>15</v>
      </c>
      <c r="AV2" s="24">
        <v>16</v>
      </c>
      <c r="AW2" s="24">
        <v>17</v>
      </c>
      <c r="AX2" s="24">
        <v>18</v>
      </c>
      <c r="AY2" s="24">
        <v>19</v>
      </c>
      <c r="AZ2" s="24">
        <v>20</v>
      </c>
      <c r="BA2" s="24">
        <v>21</v>
      </c>
      <c r="BB2" s="24">
        <v>22</v>
      </c>
      <c r="BC2" s="24">
        <v>23</v>
      </c>
      <c r="BD2" s="24">
        <v>24</v>
      </c>
      <c r="BE2" s="24">
        <v>25</v>
      </c>
      <c r="BF2" s="24">
        <v>1</v>
      </c>
      <c r="BG2" s="24">
        <v>2</v>
      </c>
      <c r="BH2" s="24">
        <v>3</v>
      </c>
      <c r="BI2" s="24">
        <v>4</v>
      </c>
      <c r="BJ2" s="24">
        <v>5</v>
      </c>
      <c r="BK2" s="24">
        <v>6</v>
      </c>
      <c r="BL2" s="24">
        <v>7</v>
      </c>
      <c r="BM2" s="24">
        <v>8</v>
      </c>
      <c r="BN2" s="24">
        <v>9</v>
      </c>
      <c r="BO2" s="24">
        <v>10</v>
      </c>
      <c r="BP2" s="24">
        <v>11</v>
      </c>
      <c r="BQ2" s="24">
        <v>12</v>
      </c>
      <c r="BR2" s="24">
        <v>13</v>
      </c>
      <c r="BS2" s="24">
        <v>14</v>
      </c>
      <c r="BT2" s="24">
        <v>15</v>
      </c>
      <c r="BU2" s="24">
        <v>16</v>
      </c>
      <c r="BV2" s="24">
        <v>17</v>
      </c>
      <c r="BW2" s="24">
        <v>18</v>
      </c>
      <c r="BX2" s="24">
        <v>19</v>
      </c>
      <c r="BY2" s="24">
        <v>20</v>
      </c>
      <c r="BZ2" s="9" t="s">
        <v>6</v>
      </c>
      <c r="CA2" s="9" t="s">
        <v>26</v>
      </c>
      <c r="CB2" s="9" t="s">
        <v>27</v>
      </c>
      <c r="CC2" s="9" t="s">
        <v>28</v>
      </c>
      <c r="CD2" s="9" t="s">
        <v>29</v>
      </c>
      <c r="CE2" s="9" t="s">
        <v>30</v>
      </c>
      <c r="CF2" s="9" t="s">
        <v>31</v>
      </c>
      <c r="CG2" s="9" t="s">
        <v>32</v>
      </c>
      <c r="CH2" s="9" t="s">
        <v>33</v>
      </c>
      <c r="CI2" s="9" t="s">
        <v>34</v>
      </c>
      <c r="CJ2" s="9" t="s">
        <v>35</v>
      </c>
      <c r="CK2" s="9" t="s">
        <v>36</v>
      </c>
      <c r="CL2" s="9" t="s">
        <v>37</v>
      </c>
      <c r="CM2" s="9" t="s">
        <v>38</v>
      </c>
      <c r="CN2" s="9" t="s">
        <v>39</v>
      </c>
      <c r="CO2" s="9" t="s">
        <v>40</v>
      </c>
      <c r="CP2" s="9" t="s">
        <v>41</v>
      </c>
      <c r="CQ2" s="9" t="s">
        <v>42</v>
      </c>
      <c r="CR2" s="9" t="s">
        <v>8</v>
      </c>
      <c r="CS2" s="27"/>
      <c r="CT2" s="9">
        <v>6</v>
      </c>
      <c r="CU2" s="9" t="s">
        <v>23</v>
      </c>
      <c r="CV2" s="9" t="s">
        <v>22</v>
      </c>
      <c r="CW2" s="9" t="s">
        <v>9</v>
      </c>
      <c r="CX2" s="9" t="s">
        <v>23</v>
      </c>
      <c r="CY2" s="9" t="s">
        <v>10</v>
      </c>
      <c r="CZ2" s="9" t="s">
        <v>9</v>
      </c>
      <c r="DA2" s="9" t="s">
        <v>23</v>
      </c>
      <c r="DB2" s="9" t="s">
        <v>22</v>
      </c>
      <c r="DC2" s="9" t="s">
        <v>10</v>
      </c>
      <c r="DD2" s="9" t="s">
        <v>9</v>
      </c>
      <c r="DE2" s="9" t="s">
        <v>10</v>
      </c>
      <c r="DF2" s="9" t="s">
        <v>22</v>
      </c>
      <c r="DG2" s="9" t="s">
        <v>9</v>
      </c>
      <c r="DH2" s="9" t="s">
        <v>10</v>
      </c>
      <c r="DI2" s="9" t="s">
        <v>22</v>
      </c>
      <c r="DJ2" s="9" t="s">
        <v>9</v>
      </c>
      <c r="DK2" s="9" t="s">
        <v>22</v>
      </c>
      <c r="DL2" s="9" t="s">
        <v>23</v>
      </c>
      <c r="DM2" s="9" t="s">
        <v>23</v>
      </c>
      <c r="DN2" s="9" t="s">
        <v>10</v>
      </c>
      <c r="DO2" s="9" t="s">
        <v>23</v>
      </c>
      <c r="DP2" s="9" t="s">
        <v>22</v>
      </c>
      <c r="DQ2" s="9" t="s">
        <v>23</v>
      </c>
      <c r="DR2" s="9" t="s">
        <v>9</v>
      </c>
      <c r="DS2" s="9" t="s">
        <v>23</v>
      </c>
      <c r="DT2" s="9" t="s">
        <v>9</v>
      </c>
      <c r="DU2" s="9" t="s">
        <v>22</v>
      </c>
      <c r="DV2" s="9" t="s">
        <v>22</v>
      </c>
      <c r="DW2" s="9" t="s">
        <v>10</v>
      </c>
      <c r="DX2" s="9" t="s">
        <v>10</v>
      </c>
      <c r="DY2" s="9" t="s">
        <v>22</v>
      </c>
      <c r="DZ2" s="9" t="s">
        <v>23</v>
      </c>
      <c r="EA2" s="9" t="s">
        <v>23</v>
      </c>
      <c r="EB2" s="9" t="s">
        <v>9</v>
      </c>
      <c r="EC2" s="9" t="s">
        <v>9</v>
      </c>
      <c r="ED2" s="9" t="s">
        <v>22</v>
      </c>
      <c r="EE2" s="9" t="s">
        <v>22</v>
      </c>
      <c r="EF2" s="9" t="s">
        <v>23</v>
      </c>
      <c r="EG2" s="9" t="s">
        <v>22</v>
      </c>
      <c r="EH2" s="9" t="s">
        <v>10</v>
      </c>
      <c r="EI2" s="9" t="s">
        <v>9</v>
      </c>
      <c r="EJ2" s="9" t="s">
        <v>22</v>
      </c>
      <c r="EK2" s="9" t="s">
        <v>9</v>
      </c>
      <c r="EL2" s="9" t="s">
        <v>22</v>
      </c>
      <c r="EM2" s="9" t="s">
        <v>23</v>
      </c>
      <c r="EN2" s="9" t="s">
        <v>22</v>
      </c>
      <c r="EO2" s="9" t="s">
        <v>9</v>
      </c>
      <c r="EP2" s="9" t="s">
        <v>22</v>
      </c>
      <c r="EQ2" s="9" t="s">
        <v>10</v>
      </c>
      <c r="ER2" s="9" t="s">
        <v>10</v>
      </c>
      <c r="ES2" s="9" t="s">
        <v>10</v>
      </c>
      <c r="ET2" s="9" t="s">
        <v>9</v>
      </c>
      <c r="EU2" s="9" t="s">
        <v>9</v>
      </c>
      <c r="EV2" s="9" t="s">
        <v>22</v>
      </c>
      <c r="EW2" s="9" t="s">
        <v>9</v>
      </c>
      <c r="EX2" s="9" t="s">
        <v>22</v>
      </c>
      <c r="EY2" s="9" t="s">
        <v>10</v>
      </c>
      <c r="EZ2" s="9" t="s">
        <v>22</v>
      </c>
      <c r="FA2" s="9" t="s">
        <v>23</v>
      </c>
      <c r="FB2" s="9" t="s">
        <v>9</v>
      </c>
    </row>
    <row r="3" spans="1:168" x14ac:dyDescent="0.25">
      <c r="A3" s="9">
        <v>4406547</v>
      </c>
      <c r="B3" s="9" t="s">
        <v>44</v>
      </c>
      <c r="C3" s="9" t="s">
        <v>45</v>
      </c>
      <c r="D3" s="9" t="s">
        <v>46</v>
      </c>
      <c r="E3" s="25">
        <v>6</v>
      </c>
      <c r="H3" s="9" t="s">
        <v>23</v>
      </c>
      <c r="I3" s="9" t="s">
        <v>22</v>
      </c>
      <c r="J3" s="9" t="s">
        <v>9</v>
      </c>
      <c r="K3" s="9" t="s">
        <v>23</v>
      </c>
      <c r="L3" s="9" t="s">
        <v>10</v>
      </c>
      <c r="M3" s="9" t="s">
        <v>9</v>
      </c>
      <c r="N3" s="9" t="s">
        <v>23</v>
      </c>
      <c r="O3" s="9" t="s">
        <v>22</v>
      </c>
      <c r="P3" s="9" t="s">
        <v>10</v>
      </c>
      <c r="Q3" s="9" t="s">
        <v>9</v>
      </c>
      <c r="R3" s="9" t="s">
        <v>10</v>
      </c>
      <c r="S3" s="9" t="s">
        <v>22</v>
      </c>
      <c r="T3" s="9" t="s">
        <v>9</v>
      </c>
      <c r="U3" s="9" t="s">
        <v>23</v>
      </c>
      <c r="V3" s="9" t="s">
        <v>22</v>
      </c>
      <c r="W3" s="9" t="s">
        <v>9</v>
      </c>
      <c r="X3" s="9" t="s">
        <v>22</v>
      </c>
      <c r="Y3" s="9" t="s">
        <v>23</v>
      </c>
      <c r="Z3" s="9" t="s">
        <v>23</v>
      </c>
      <c r="AA3" s="9" t="s">
        <v>22</v>
      </c>
      <c r="AG3" s="9" t="s">
        <v>23</v>
      </c>
      <c r="AH3" s="9" t="s">
        <v>22</v>
      </c>
      <c r="AJ3" s="9" t="s">
        <v>23</v>
      </c>
      <c r="AK3" s="9" t="s">
        <v>10</v>
      </c>
      <c r="AL3" s="9" t="s">
        <v>9</v>
      </c>
      <c r="AM3" s="9" t="s">
        <v>9</v>
      </c>
      <c r="AN3" s="9" t="s">
        <v>22</v>
      </c>
      <c r="AO3" s="9" t="s">
        <v>10</v>
      </c>
      <c r="AQ3" s="9" t="s">
        <v>22</v>
      </c>
      <c r="AR3" s="9" t="s">
        <v>23</v>
      </c>
      <c r="AS3" s="9" t="s">
        <v>23</v>
      </c>
      <c r="AU3" s="9" t="s">
        <v>9</v>
      </c>
      <c r="AV3" s="9" t="s">
        <v>22</v>
      </c>
      <c r="AW3" s="9" t="s">
        <v>22</v>
      </c>
      <c r="AX3" s="9" t="s">
        <v>23</v>
      </c>
      <c r="AY3" s="9" t="s">
        <v>22</v>
      </c>
      <c r="AZ3" s="9" t="s">
        <v>10</v>
      </c>
      <c r="BF3" s="9" t="s">
        <v>9</v>
      </c>
      <c r="BG3" s="9" t="s">
        <v>22</v>
      </c>
      <c r="BH3" s="9" t="s">
        <v>9</v>
      </c>
      <c r="BI3" s="9" t="s">
        <v>22</v>
      </c>
      <c r="BJ3" s="9" t="s">
        <v>23</v>
      </c>
      <c r="BK3" s="9" t="s">
        <v>23</v>
      </c>
      <c r="BL3" s="9" t="s">
        <v>9</v>
      </c>
      <c r="BM3" s="9" t="s">
        <v>22</v>
      </c>
      <c r="BO3" s="9" t="s">
        <v>10</v>
      </c>
      <c r="BP3" s="9" t="s">
        <v>10</v>
      </c>
      <c r="BQ3" s="9" t="s">
        <v>9</v>
      </c>
      <c r="BR3" s="9" t="s">
        <v>9</v>
      </c>
      <c r="BS3" s="9" t="s">
        <v>22</v>
      </c>
      <c r="BT3" s="9" t="s">
        <v>10</v>
      </c>
      <c r="BU3" s="9" t="s">
        <v>22</v>
      </c>
      <c r="BV3" s="9" t="s">
        <v>10</v>
      </c>
      <c r="BW3" s="9" t="s">
        <v>22</v>
      </c>
      <c r="BX3" s="9" t="s">
        <v>23</v>
      </c>
      <c r="BY3" s="9" t="s">
        <v>9</v>
      </c>
      <c r="BZ3" s="9">
        <v>6</v>
      </c>
      <c r="CA3" s="9">
        <v>20</v>
      </c>
      <c r="CB3" s="9">
        <v>18</v>
      </c>
      <c r="CC3" s="9">
        <v>2</v>
      </c>
      <c r="CD3" s="9">
        <v>20</v>
      </c>
      <c r="CE3" s="9">
        <v>14</v>
      </c>
      <c r="CF3" s="9">
        <v>3</v>
      </c>
      <c r="CG3" s="9">
        <v>20</v>
      </c>
      <c r="CH3" s="9">
        <v>17</v>
      </c>
      <c r="CI3" s="9">
        <v>2</v>
      </c>
      <c r="CJ3" s="9">
        <v>17.5</v>
      </c>
      <c r="CK3" s="9">
        <v>13.25</v>
      </c>
      <c r="CL3" s="9">
        <v>16.5</v>
      </c>
      <c r="CM3" s="9">
        <v>60</v>
      </c>
      <c r="CN3" s="9">
        <v>49</v>
      </c>
      <c r="CO3" s="9">
        <v>7</v>
      </c>
      <c r="CP3" s="9">
        <v>4</v>
      </c>
      <c r="CQ3" s="9">
        <v>47.25</v>
      </c>
      <c r="CR3" s="9" t="s">
        <v>127</v>
      </c>
      <c r="CS3" s="27"/>
    </row>
    <row r="4" spans="1:168" x14ac:dyDescent="0.25">
      <c r="A4" s="9">
        <v>9271939</v>
      </c>
      <c r="B4" s="9" t="s">
        <v>47</v>
      </c>
      <c r="C4" s="9" t="s">
        <v>48</v>
      </c>
      <c r="D4" s="9" t="s">
        <v>49</v>
      </c>
      <c r="E4" s="25">
        <v>6</v>
      </c>
      <c r="H4" s="9" t="s">
        <v>22</v>
      </c>
      <c r="I4" s="9" t="s">
        <v>22</v>
      </c>
      <c r="J4" s="9" t="s">
        <v>9</v>
      </c>
      <c r="K4" s="9" t="s">
        <v>9</v>
      </c>
      <c r="M4" s="9" t="s">
        <v>22</v>
      </c>
      <c r="N4" s="9" t="s">
        <v>23</v>
      </c>
      <c r="O4" s="9" t="s">
        <v>9</v>
      </c>
      <c r="P4" s="9" t="s">
        <v>10</v>
      </c>
      <c r="Q4" s="9" t="s">
        <v>9</v>
      </c>
      <c r="R4" s="9" t="s">
        <v>22</v>
      </c>
      <c r="S4" s="9" t="s">
        <v>10</v>
      </c>
      <c r="T4" s="9" t="s">
        <v>9</v>
      </c>
      <c r="U4" s="9" t="s">
        <v>23</v>
      </c>
      <c r="V4" s="9" t="s">
        <v>9</v>
      </c>
      <c r="W4" s="9" t="s">
        <v>9</v>
      </c>
      <c r="X4" s="9" t="s">
        <v>23</v>
      </c>
      <c r="Y4" s="9" t="s">
        <v>23</v>
      </c>
      <c r="Z4" s="9" t="s">
        <v>23</v>
      </c>
      <c r="AA4" s="9" t="s">
        <v>10</v>
      </c>
      <c r="AG4" s="9" t="s">
        <v>23</v>
      </c>
      <c r="AH4" s="9" t="s">
        <v>23</v>
      </c>
      <c r="AI4" s="9" t="s">
        <v>9</v>
      </c>
      <c r="AJ4" s="9" t="s">
        <v>23</v>
      </c>
      <c r="AK4" s="9" t="s">
        <v>9</v>
      </c>
      <c r="AL4" s="9" t="s">
        <v>10</v>
      </c>
      <c r="AM4" s="9" t="s">
        <v>22</v>
      </c>
      <c r="AN4" s="9" t="s">
        <v>22</v>
      </c>
      <c r="AO4" s="9" t="s">
        <v>10</v>
      </c>
      <c r="AP4" s="9" t="s">
        <v>22</v>
      </c>
      <c r="AQ4" s="9" t="s">
        <v>22</v>
      </c>
      <c r="AR4" s="9" t="s">
        <v>23</v>
      </c>
      <c r="AS4" s="9" t="s">
        <v>23</v>
      </c>
      <c r="AT4" s="9" t="s">
        <v>9</v>
      </c>
      <c r="AU4" s="9" t="s">
        <v>9</v>
      </c>
      <c r="AV4" s="9" t="s">
        <v>22</v>
      </c>
      <c r="AW4" s="9" t="s">
        <v>22</v>
      </c>
      <c r="AX4" s="9" t="s">
        <v>9</v>
      </c>
      <c r="AY4" s="9" t="s">
        <v>22</v>
      </c>
      <c r="AZ4" s="9" t="s">
        <v>10</v>
      </c>
      <c r="BF4" s="9" t="s">
        <v>23</v>
      </c>
      <c r="BG4" s="9" t="s">
        <v>22</v>
      </c>
      <c r="BH4" s="9" t="s">
        <v>9</v>
      </c>
      <c r="BI4" s="9" t="s">
        <v>22</v>
      </c>
      <c r="BJ4" s="9" t="s">
        <v>9</v>
      </c>
      <c r="BL4" s="9" t="s">
        <v>9</v>
      </c>
      <c r="BM4" s="9" t="s">
        <v>22</v>
      </c>
      <c r="BN4" s="9" t="s">
        <v>10</v>
      </c>
      <c r="BP4" s="9" t="s">
        <v>10</v>
      </c>
      <c r="BQ4" s="9" t="s">
        <v>9</v>
      </c>
      <c r="BR4" s="9" t="s">
        <v>9</v>
      </c>
      <c r="BS4" s="9" t="s">
        <v>22</v>
      </c>
      <c r="BT4" s="9" t="s">
        <v>9</v>
      </c>
      <c r="BU4" s="9" t="s">
        <v>22</v>
      </c>
      <c r="BV4" s="9" t="s">
        <v>10</v>
      </c>
      <c r="BW4" s="9" t="s">
        <v>22</v>
      </c>
      <c r="BX4" s="9" t="s">
        <v>23</v>
      </c>
      <c r="BY4" s="9" t="s">
        <v>9</v>
      </c>
      <c r="BZ4" s="9">
        <v>6</v>
      </c>
      <c r="CA4" s="9">
        <v>20</v>
      </c>
      <c r="CB4" s="9">
        <v>10</v>
      </c>
      <c r="CC4" s="9">
        <v>9</v>
      </c>
      <c r="CD4" s="9">
        <v>20</v>
      </c>
      <c r="CE4" s="9">
        <v>13</v>
      </c>
      <c r="CF4" s="9">
        <v>7</v>
      </c>
      <c r="CG4" s="9">
        <v>20</v>
      </c>
      <c r="CH4" s="9">
        <v>16</v>
      </c>
      <c r="CI4" s="9">
        <v>2</v>
      </c>
      <c r="CJ4" s="9">
        <v>7.75</v>
      </c>
      <c r="CK4" s="9">
        <v>11.25</v>
      </c>
      <c r="CL4" s="9">
        <v>15.5</v>
      </c>
      <c r="CM4" s="9">
        <v>60</v>
      </c>
      <c r="CN4" s="9">
        <v>39</v>
      </c>
      <c r="CO4" s="9">
        <v>18</v>
      </c>
      <c r="CP4" s="9">
        <v>3</v>
      </c>
      <c r="CQ4" s="9">
        <v>34.5</v>
      </c>
      <c r="CR4" s="9" t="s">
        <v>128</v>
      </c>
      <c r="CS4" s="27"/>
      <c r="CU4" s="9">
        <v>1</v>
      </c>
      <c r="CV4" s="9">
        <v>2</v>
      </c>
      <c r="CW4" s="9">
        <v>3</v>
      </c>
      <c r="CX4" s="9">
        <v>4</v>
      </c>
      <c r="CY4" s="9">
        <v>5</v>
      </c>
      <c r="CZ4" s="9">
        <v>6</v>
      </c>
      <c r="DA4" s="9">
        <v>7</v>
      </c>
      <c r="DB4" s="9">
        <v>8</v>
      </c>
      <c r="DC4" s="9">
        <v>9</v>
      </c>
      <c r="DD4" s="9">
        <v>10</v>
      </c>
      <c r="DE4" s="9">
        <v>11</v>
      </c>
      <c r="DF4" s="9">
        <v>12</v>
      </c>
      <c r="DG4" s="9">
        <v>13</v>
      </c>
      <c r="DH4" s="9">
        <v>14</v>
      </c>
      <c r="DI4" s="9">
        <v>15</v>
      </c>
      <c r="DJ4" s="9">
        <v>16</v>
      </c>
      <c r="DK4" s="9">
        <v>17</v>
      </c>
      <c r="DL4" s="9">
        <v>18</v>
      </c>
      <c r="DM4" s="9">
        <v>19</v>
      </c>
      <c r="DN4" s="9">
        <v>20</v>
      </c>
      <c r="DO4" s="9">
        <v>21</v>
      </c>
      <c r="DP4" s="9">
        <v>22</v>
      </c>
      <c r="DQ4" s="9">
        <v>23</v>
      </c>
      <c r="DR4" s="9">
        <v>24</v>
      </c>
      <c r="DS4" s="9">
        <v>25</v>
      </c>
      <c r="DT4" s="9">
        <v>1</v>
      </c>
      <c r="DU4" s="9">
        <v>2</v>
      </c>
      <c r="DV4" s="9">
        <v>3</v>
      </c>
      <c r="DW4" s="9">
        <v>4</v>
      </c>
      <c r="DX4" s="9">
        <v>5</v>
      </c>
      <c r="DY4" s="9">
        <v>6</v>
      </c>
      <c r="DZ4" s="9">
        <v>7</v>
      </c>
      <c r="EA4" s="9">
        <v>8</v>
      </c>
      <c r="EB4" s="9">
        <v>9</v>
      </c>
      <c r="EC4" s="9">
        <v>10</v>
      </c>
      <c r="ED4" s="9">
        <v>11</v>
      </c>
      <c r="EE4" s="9">
        <v>12</v>
      </c>
      <c r="EF4" s="9">
        <v>13</v>
      </c>
      <c r="EG4" s="9">
        <v>14</v>
      </c>
      <c r="EH4" s="9">
        <v>15</v>
      </c>
      <c r="EI4" s="9">
        <v>16</v>
      </c>
      <c r="EJ4" s="9">
        <v>17</v>
      </c>
      <c r="EK4" s="9">
        <v>18</v>
      </c>
      <c r="EL4" s="9">
        <v>19</v>
      </c>
      <c r="EM4" s="9">
        <v>20</v>
      </c>
      <c r="EN4" s="9">
        <v>21</v>
      </c>
      <c r="EO4" s="9">
        <v>22</v>
      </c>
      <c r="EP4" s="9">
        <v>23</v>
      </c>
      <c r="EQ4" s="9">
        <v>24</v>
      </c>
      <c r="ER4" s="9">
        <v>25</v>
      </c>
      <c r="ES4" s="9">
        <v>1</v>
      </c>
      <c r="ET4" s="9">
        <v>2</v>
      </c>
      <c r="EU4" s="9">
        <v>3</v>
      </c>
      <c r="EV4" s="9">
        <v>4</v>
      </c>
      <c r="EW4" s="9">
        <v>5</v>
      </c>
      <c r="EX4" s="9">
        <v>6</v>
      </c>
      <c r="EY4" s="9">
        <v>7</v>
      </c>
      <c r="EZ4" s="9">
        <v>8</v>
      </c>
      <c r="FA4" s="9">
        <v>9</v>
      </c>
      <c r="FB4" s="9">
        <v>10</v>
      </c>
      <c r="FC4" s="9">
        <v>11</v>
      </c>
      <c r="FD4" s="9">
        <v>12</v>
      </c>
      <c r="FE4" s="9">
        <v>13</v>
      </c>
      <c r="FF4" s="9">
        <v>14</v>
      </c>
      <c r="FG4" s="9">
        <v>15</v>
      </c>
      <c r="FH4" s="9">
        <v>16</v>
      </c>
      <c r="FI4" s="9">
        <v>17</v>
      </c>
      <c r="FJ4" s="9">
        <v>18</v>
      </c>
      <c r="FK4" s="9">
        <v>19</v>
      </c>
      <c r="FL4" s="9">
        <v>20</v>
      </c>
    </row>
    <row r="5" spans="1:168" x14ac:dyDescent="0.25">
      <c r="A5" s="9">
        <v>3584418</v>
      </c>
      <c r="B5" s="9" t="s">
        <v>44</v>
      </c>
      <c r="C5" s="9" t="s">
        <v>50</v>
      </c>
      <c r="D5" s="9" t="s">
        <v>51</v>
      </c>
      <c r="E5" s="25">
        <v>6</v>
      </c>
      <c r="H5" s="9" t="s">
        <v>23</v>
      </c>
      <c r="I5" s="9" t="s">
        <v>22</v>
      </c>
      <c r="J5" s="9" t="s">
        <v>9</v>
      </c>
      <c r="K5" s="9" t="s">
        <v>23</v>
      </c>
      <c r="L5" s="9" t="s">
        <v>10</v>
      </c>
      <c r="M5" s="9" t="s">
        <v>9</v>
      </c>
      <c r="N5" s="9" t="s">
        <v>23</v>
      </c>
      <c r="O5" s="9" t="s">
        <v>22</v>
      </c>
      <c r="P5" s="9" t="s">
        <v>10</v>
      </c>
      <c r="Q5" s="9" t="s">
        <v>9</v>
      </c>
      <c r="R5" s="9" t="s">
        <v>10</v>
      </c>
      <c r="S5" s="9" t="s">
        <v>22</v>
      </c>
      <c r="T5" s="9" t="s">
        <v>9</v>
      </c>
      <c r="U5" s="9" t="s">
        <v>10</v>
      </c>
      <c r="V5" s="9" t="s">
        <v>22</v>
      </c>
      <c r="W5" s="9" t="s">
        <v>9</v>
      </c>
      <c r="X5" s="9" t="s">
        <v>22</v>
      </c>
      <c r="Y5" s="9" t="s">
        <v>23</v>
      </c>
      <c r="Z5" s="9" t="s">
        <v>23</v>
      </c>
      <c r="AA5" s="9" t="s">
        <v>10</v>
      </c>
      <c r="AG5" s="9" t="s">
        <v>23</v>
      </c>
      <c r="AH5" s="9" t="s">
        <v>22</v>
      </c>
      <c r="AI5" s="9" t="s">
        <v>9</v>
      </c>
      <c r="AJ5" s="9" t="s">
        <v>9</v>
      </c>
      <c r="AK5" s="9" t="s">
        <v>23</v>
      </c>
      <c r="AL5" s="9" t="s">
        <v>9</v>
      </c>
      <c r="AM5" s="9" t="s">
        <v>22</v>
      </c>
      <c r="AN5" s="9" t="s">
        <v>22</v>
      </c>
      <c r="AO5" s="9" t="s">
        <v>10</v>
      </c>
      <c r="AP5" s="9" t="s">
        <v>10</v>
      </c>
      <c r="AQ5" s="9" t="s">
        <v>22</v>
      </c>
      <c r="AR5" s="9" t="s">
        <v>23</v>
      </c>
      <c r="AS5" s="9" t="s">
        <v>9</v>
      </c>
      <c r="AT5" s="9" t="s">
        <v>10</v>
      </c>
      <c r="AU5" s="9" t="s">
        <v>9</v>
      </c>
      <c r="AV5" s="9" t="s">
        <v>22</v>
      </c>
      <c r="AW5" s="9" t="s">
        <v>22</v>
      </c>
      <c r="AX5" s="9" t="s">
        <v>23</v>
      </c>
      <c r="AY5" s="9" t="s">
        <v>22</v>
      </c>
      <c r="AZ5" s="9" t="s">
        <v>10</v>
      </c>
      <c r="BF5" s="9" t="s">
        <v>9</v>
      </c>
      <c r="BG5" s="9" t="s">
        <v>22</v>
      </c>
      <c r="BH5" s="9" t="s">
        <v>9</v>
      </c>
      <c r="BI5" s="9" t="s">
        <v>22</v>
      </c>
      <c r="BJ5" s="9" t="s">
        <v>23</v>
      </c>
      <c r="BK5" s="9" t="s">
        <v>22</v>
      </c>
      <c r="BL5" s="9" t="s">
        <v>9</v>
      </c>
      <c r="BM5" s="9" t="s">
        <v>22</v>
      </c>
      <c r="BN5" s="9" t="s">
        <v>10</v>
      </c>
      <c r="BO5" s="9" t="s">
        <v>10</v>
      </c>
      <c r="BP5" s="9" t="s">
        <v>10</v>
      </c>
      <c r="BQ5" s="9" t="s">
        <v>9</v>
      </c>
      <c r="BR5" s="9" t="s">
        <v>9</v>
      </c>
      <c r="BS5" s="9" t="s">
        <v>22</v>
      </c>
      <c r="BT5" s="9" t="s">
        <v>9</v>
      </c>
      <c r="BU5" s="9" t="s">
        <v>22</v>
      </c>
      <c r="BV5" s="9" t="s">
        <v>9</v>
      </c>
      <c r="BW5" s="9" t="s">
        <v>22</v>
      </c>
      <c r="BX5" s="9" t="s">
        <v>23</v>
      </c>
      <c r="BY5" s="9" t="s">
        <v>9</v>
      </c>
      <c r="BZ5" s="9">
        <v>6</v>
      </c>
      <c r="CA5" s="9">
        <v>20</v>
      </c>
      <c r="CB5" s="9">
        <v>20</v>
      </c>
      <c r="CC5" s="9">
        <v>0</v>
      </c>
      <c r="CD5" s="9">
        <v>20</v>
      </c>
      <c r="CE5" s="9">
        <v>17</v>
      </c>
      <c r="CF5" s="9">
        <v>3</v>
      </c>
      <c r="CG5" s="9">
        <v>20</v>
      </c>
      <c r="CH5" s="9">
        <v>19</v>
      </c>
      <c r="CI5" s="9">
        <v>1</v>
      </c>
      <c r="CJ5" s="9">
        <v>20</v>
      </c>
      <c r="CK5" s="9">
        <v>16.25</v>
      </c>
      <c r="CL5" s="9">
        <v>18.75</v>
      </c>
      <c r="CM5" s="9">
        <v>60</v>
      </c>
      <c r="CN5" s="9">
        <v>56</v>
      </c>
      <c r="CO5" s="9">
        <v>4</v>
      </c>
      <c r="CP5" s="9">
        <v>0</v>
      </c>
      <c r="CQ5" s="9">
        <v>55</v>
      </c>
      <c r="CR5" s="9" t="s">
        <v>129</v>
      </c>
      <c r="CS5" s="27"/>
      <c r="CT5" s="9">
        <v>7</v>
      </c>
      <c r="CU5" s="9" t="s">
        <v>9</v>
      </c>
      <c r="CV5" s="9" t="s">
        <v>22</v>
      </c>
      <c r="CW5" s="9" t="s">
        <v>9</v>
      </c>
      <c r="CX5" s="9" t="s">
        <v>23</v>
      </c>
      <c r="CY5" s="9" t="s">
        <v>10</v>
      </c>
      <c r="CZ5" s="9" t="s">
        <v>22</v>
      </c>
      <c r="DA5" s="9" t="s">
        <v>23</v>
      </c>
      <c r="DB5" s="9" t="s">
        <v>10</v>
      </c>
      <c r="DC5" s="9" t="s">
        <v>9</v>
      </c>
      <c r="DD5" s="9" t="s">
        <v>10</v>
      </c>
      <c r="DE5" s="9" t="s">
        <v>23</v>
      </c>
      <c r="DF5" s="9" t="s">
        <v>9</v>
      </c>
      <c r="DG5" s="9" t="s">
        <v>22</v>
      </c>
      <c r="DH5" s="9" t="s">
        <v>10</v>
      </c>
      <c r="DI5" s="9" t="s">
        <v>23</v>
      </c>
      <c r="DJ5" s="9" t="s">
        <v>22</v>
      </c>
      <c r="DK5" s="9" t="s">
        <v>23</v>
      </c>
      <c r="DL5" s="9" t="s">
        <v>9</v>
      </c>
      <c r="DM5" s="9" t="s">
        <v>10</v>
      </c>
      <c r="DN5" s="9" t="s">
        <v>22</v>
      </c>
      <c r="DO5" s="9" t="s">
        <v>22</v>
      </c>
      <c r="DP5" s="9" t="s">
        <v>23</v>
      </c>
      <c r="DQ5" s="9" t="s">
        <v>9</v>
      </c>
      <c r="DR5" s="9" t="s">
        <v>22</v>
      </c>
      <c r="DS5" s="9" t="s">
        <v>10</v>
      </c>
      <c r="DT5" s="9" t="s">
        <v>10</v>
      </c>
      <c r="DU5" s="9" t="s">
        <v>22</v>
      </c>
      <c r="DV5" s="9" t="s">
        <v>22</v>
      </c>
      <c r="DW5" s="9" t="s">
        <v>10</v>
      </c>
      <c r="DX5" s="9" t="s">
        <v>22</v>
      </c>
      <c r="DY5" s="9" t="s">
        <v>22</v>
      </c>
      <c r="DZ5" s="9" t="s">
        <v>23</v>
      </c>
      <c r="EA5" s="9" t="s">
        <v>9</v>
      </c>
      <c r="EB5" s="9" t="s">
        <v>23</v>
      </c>
      <c r="EC5" s="9" t="s">
        <v>22</v>
      </c>
      <c r="ED5" s="9" t="s">
        <v>23</v>
      </c>
      <c r="EE5" s="9" t="s">
        <v>9</v>
      </c>
      <c r="EF5" s="9" t="s">
        <v>10</v>
      </c>
      <c r="EG5" s="9" t="s">
        <v>22</v>
      </c>
      <c r="EH5" s="9" t="s">
        <v>22</v>
      </c>
      <c r="EI5" s="9" t="s">
        <v>22</v>
      </c>
      <c r="EJ5" s="9" t="s">
        <v>23</v>
      </c>
      <c r="EK5" s="9" t="s">
        <v>23</v>
      </c>
      <c r="EL5" s="9" t="s">
        <v>22</v>
      </c>
      <c r="EM5" s="9" t="s">
        <v>9</v>
      </c>
      <c r="EN5" s="9" t="s">
        <v>22</v>
      </c>
      <c r="EO5" s="9" t="s">
        <v>23</v>
      </c>
      <c r="EP5" s="9" t="s">
        <v>23</v>
      </c>
      <c r="EQ5" s="9" t="s">
        <v>10</v>
      </c>
      <c r="ER5" s="9" t="s">
        <v>22</v>
      </c>
      <c r="ES5" s="9" t="s">
        <v>10</v>
      </c>
      <c r="ET5" s="9" t="s">
        <v>23</v>
      </c>
      <c r="EU5" s="9" t="s">
        <v>23</v>
      </c>
      <c r="EV5" s="9" t="s">
        <v>22</v>
      </c>
      <c r="EW5" s="9" t="s">
        <v>10</v>
      </c>
      <c r="EX5" s="9" t="s">
        <v>22</v>
      </c>
      <c r="EY5" s="9" t="s">
        <v>9</v>
      </c>
      <c r="EZ5" s="9" t="s">
        <v>10</v>
      </c>
      <c r="FA5" s="9" t="s">
        <v>23</v>
      </c>
      <c r="FB5" s="9" t="s">
        <v>22</v>
      </c>
      <c r="FC5" s="9" t="s">
        <v>23</v>
      </c>
      <c r="FD5" s="9" t="s">
        <v>22</v>
      </c>
      <c r="FE5" s="9" t="s">
        <v>9</v>
      </c>
      <c r="FF5" s="9" t="s">
        <v>23</v>
      </c>
      <c r="FG5" s="9" t="s">
        <v>10</v>
      </c>
      <c r="FH5" s="9" t="s">
        <v>10</v>
      </c>
      <c r="FI5" s="9" t="s">
        <v>22</v>
      </c>
      <c r="FJ5" s="9" t="s">
        <v>23</v>
      </c>
      <c r="FK5" s="9" t="s">
        <v>9</v>
      </c>
      <c r="FL5" s="9" t="s">
        <v>23</v>
      </c>
    </row>
    <row r="6" spans="1:168" x14ac:dyDescent="0.25">
      <c r="A6" s="9">
        <v>3910110</v>
      </c>
      <c r="B6" s="9" t="s">
        <v>52</v>
      </c>
      <c r="C6" s="9" t="s">
        <v>53</v>
      </c>
      <c r="E6" s="25">
        <v>6</v>
      </c>
      <c r="H6" s="9" t="s">
        <v>23</v>
      </c>
      <c r="I6" s="9" t="s">
        <v>22</v>
      </c>
      <c r="J6" s="9" t="s">
        <v>9</v>
      </c>
      <c r="K6" s="9" t="s">
        <v>10</v>
      </c>
      <c r="L6" s="9" t="s">
        <v>10</v>
      </c>
      <c r="M6" s="9" t="s">
        <v>9</v>
      </c>
      <c r="O6" s="9" t="s">
        <v>22</v>
      </c>
      <c r="P6" s="9" t="s">
        <v>10</v>
      </c>
      <c r="Q6" s="9" t="s">
        <v>9</v>
      </c>
      <c r="S6" s="9" t="s">
        <v>22</v>
      </c>
      <c r="T6" s="9" t="s">
        <v>9</v>
      </c>
      <c r="U6" s="9" t="s">
        <v>23</v>
      </c>
      <c r="V6" s="9" t="s">
        <v>23</v>
      </c>
      <c r="W6" s="9" t="s">
        <v>10</v>
      </c>
      <c r="X6" s="9" t="s">
        <v>23</v>
      </c>
      <c r="Y6" s="9" t="s">
        <v>23</v>
      </c>
      <c r="Z6" s="9" t="s">
        <v>23</v>
      </c>
      <c r="AA6" s="9" t="s">
        <v>10</v>
      </c>
      <c r="AH6" s="9" t="s">
        <v>22</v>
      </c>
      <c r="AI6" s="9" t="s">
        <v>23</v>
      </c>
      <c r="AM6" s="9" t="s">
        <v>10</v>
      </c>
      <c r="AN6" s="9" t="s">
        <v>22</v>
      </c>
      <c r="AO6" s="9" t="s">
        <v>10</v>
      </c>
      <c r="AQ6" s="9" t="s">
        <v>22</v>
      </c>
      <c r="AR6" s="9" t="s">
        <v>23</v>
      </c>
      <c r="AS6" s="9" t="s">
        <v>23</v>
      </c>
      <c r="AU6" s="9" t="s">
        <v>9</v>
      </c>
      <c r="AV6" s="9" t="s">
        <v>22</v>
      </c>
      <c r="AW6" s="9" t="s">
        <v>9</v>
      </c>
      <c r="AX6" s="9" t="s">
        <v>9</v>
      </c>
      <c r="AY6" s="9" t="s">
        <v>22</v>
      </c>
      <c r="BF6" s="9" t="s">
        <v>23</v>
      </c>
      <c r="BG6" s="9" t="s">
        <v>22</v>
      </c>
      <c r="BH6" s="9" t="s">
        <v>22</v>
      </c>
      <c r="BJ6" s="9" t="s">
        <v>22</v>
      </c>
      <c r="BK6" s="9" t="s">
        <v>22</v>
      </c>
      <c r="BL6" s="9" t="s">
        <v>9</v>
      </c>
      <c r="BN6" s="9" t="s">
        <v>10</v>
      </c>
      <c r="BO6" s="9" t="s">
        <v>10</v>
      </c>
      <c r="BP6" s="9" t="s">
        <v>10</v>
      </c>
      <c r="BQ6" s="9" t="s">
        <v>9</v>
      </c>
      <c r="BR6" s="9" t="s">
        <v>9</v>
      </c>
      <c r="BS6" s="9" t="s">
        <v>22</v>
      </c>
      <c r="BU6" s="9" t="s">
        <v>22</v>
      </c>
      <c r="BV6" s="9" t="s">
        <v>9</v>
      </c>
      <c r="BX6" s="9" t="s">
        <v>23</v>
      </c>
      <c r="BY6" s="9" t="s">
        <v>9</v>
      </c>
      <c r="BZ6" s="9">
        <v>6</v>
      </c>
      <c r="CA6" s="9">
        <v>20</v>
      </c>
      <c r="CB6" s="9">
        <v>13</v>
      </c>
      <c r="CC6" s="9">
        <v>5</v>
      </c>
      <c r="CD6" s="9">
        <v>20</v>
      </c>
      <c r="CE6" s="9">
        <v>10</v>
      </c>
      <c r="CF6" s="9">
        <v>3</v>
      </c>
      <c r="CG6" s="9">
        <v>20</v>
      </c>
      <c r="CH6" s="9">
        <v>12</v>
      </c>
      <c r="CI6" s="9">
        <v>4</v>
      </c>
      <c r="CJ6" s="9">
        <v>11.75</v>
      </c>
      <c r="CK6" s="9">
        <v>9.25</v>
      </c>
      <c r="CL6" s="9">
        <v>11</v>
      </c>
      <c r="CM6" s="9">
        <v>60</v>
      </c>
      <c r="CN6" s="9">
        <v>35</v>
      </c>
      <c r="CO6" s="9">
        <v>12</v>
      </c>
      <c r="CP6" s="9">
        <v>13</v>
      </c>
      <c r="CQ6" s="9">
        <v>32</v>
      </c>
      <c r="CR6" s="9" t="s">
        <v>130</v>
      </c>
    </row>
    <row r="7" spans="1:168" x14ac:dyDescent="0.25">
      <c r="A7" s="9">
        <v>8048484</v>
      </c>
      <c r="B7" s="9" t="s">
        <v>54</v>
      </c>
      <c r="C7" s="9" t="s">
        <v>55</v>
      </c>
      <c r="D7" s="9" t="s">
        <v>56</v>
      </c>
      <c r="E7" s="25">
        <v>6</v>
      </c>
      <c r="H7" s="9" t="s">
        <v>23</v>
      </c>
      <c r="I7" s="9" t="s">
        <v>22</v>
      </c>
      <c r="J7" s="9" t="s">
        <v>9</v>
      </c>
      <c r="K7" s="9" t="s">
        <v>23</v>
      </c>
      <c r="L7" s="9" t="s">
        <v>10</v>
      </c>
      <c r="M7" s="9" t="s">
        <v>9</v>
      </c>
      <c r="N7" s="9" t="s">
        <v>23</v>
      </c>
      <c r="O7" s="9" t="s">
        <v>22</v>
      </c>
      <c r="P7" s="9" t="s">
        <v>10</v>
      </c>
      <c r="Q7" s="9" t="s">
        <v>9</v>
      </c>
      <c r="R7" s="9" t="s">
        <v>9</v>
      </c>
      <c r="S7" s="9" t="s">
        <v>10</v>
      </c>
      <c r="T7" s="9" t="s">
        <v>9</v>
      </c>
      <c r="U7" s="9" t="s">
        <v>23</v>
      </c>
      <c r="V7" s="9" t="s">
        <v>22</v>
      </c>
      <c r="W7" s="9" t="s">
        <v>9</v>
      </c>
      <c r="X7" s="9" t="s">
        <v>22</v>
      </c>
      <c r="Y7" s="9" t="s">
        <v>23</v>
      </c>
      <c r="Z7" s="9" t="s">
        <v>23</v>
      </c>
      <c r="AA7" s="9" t="s">
        <v>10</v>
      </c>
      <c r="AG7" s="9" t="s">
        <v>23</v>
      </c>
      <c r="AH7" s="9" t="s">
        <v>22</v>
      </c>
      <c r="AI7" s="9" t="s">
        <v>23</v>
      </c>
      <c r="AJ7" s="9" t="s">
        <v>9</v>
      </c>
      <c r="AK7" s="9" t="s">
        <v>10</v>
      </c>
      <c r="AL7" s="9" t="s">
        <v>9</v>
      </c>
      <c r="AM7" s="9" t="s">
        <v>22</v>
      </c>
      <c r="AN7" s="9" t="s">
        <v>22</v>
      </c>
      <c r="AO7" s="9" t="s">
        <v>10</v>
      </c>
      <c r="AP7" s="9" t="s">
        <v>22</v>
      </c>
      <c r="AQ7" s="9" t="s">
        <v>22</v>
      </c>
      <c r="AR7" s="9" t="s">
        <v>23</v>
      </c>
      <c r="AS7" s="9" t="s">
        <v>23</v>
      </c>
      <c r="AT7" s="9" t="s">
        <v>10</v>
      </c>
      <c r="AU7" s="9" t="s">
        <v>9</v>
      </c>
      <c r="AV7" s="9" t="s">
        <v>22</v>
      </c>
      <c r="AW7" s="9" t="s">
        <v>22</v>
      </c>
      <c r="AX7" s="9" t="s">
        <v>9</v>
      </c>
      <c r="AY7" s="9" t="s">
        <v>22</v>
      </c>
      <c r="AZ7" s="9" t="s">
        <v>9</v>
      </c>
      <c r="BF7" s="9" t="s">
        <v>9</v>
      </c>
      <c r="BG7" s="9" t="s">
        <v>22</v>
      </c>
      <c r="BH7" s="9" t="s">
        <v>9</v>
      </c>
      <c r="BI7" s="9" t="s">
        <v>22</v>
      </c>
      <c r="BJ7" s="9" t="s">
        <v>23</v>
      </c>
      <c r="BK7" s="9" t="s">
        <v>23</v>
      </c>
      <c r="BL7" s="9" t="s">
        <v>9</v>
      </c>
      <c r="BM7" s="9" t="s">
        <v>22</v>
      </c>
      <c r="BN7" s="9" t="s">
        <v>10</v>
      </c>
      <c r="BO7" s="9" t="s">
        <v>10</v>
      </c>
      <c r="BP7" s="9" t="s">
        <v>10</v>
      </c>
      <c r="BQ7" s="9" t="s">
        <v>9</v>
      </c>
      <c r="BR7" s="9" t="s">
        <v>9</v>
      </c>
      <c r="BS7" s="9" t="s">
        <v>22</v>
      </c>
      <c r="BT7" s="9" t="s">
        <v>23</v>
      </c>
      <c r="BU7" s="9" t="s">
        <v>22</v>
      </c>
      <c r="BV7" s="9" t="s">
        <v>22</v>
      </c>
      <c r="BW7" s="9" t="s">
        <v>22</v>
      </c>
      <c r="BX7" s="9" t="s">
        <v>23</v>
      </c>
      <c r="BY7" s="9" t="s">
        <v>9</v>
      </c>
      <c r="BZ7" s="9">
        <v>6</v>
      </c>
      <c r="CA7" s="9">
        <v>20</v>
      </c>
      <c r="CB7" s="9">
        <v>17</v>
      </c>
      <c r="CC7" s="9">
        <v>3</v>
      </c>
      <c r="CD7" s="9">
        <v>20</v>
      </c>
      <c r="CE7" s="9">
        <v>15</v>
      </c>
      <c r="CF7" s="9">
        <v>5</v>
      </c>
      <c r="CG7" s="9">
        <v>20</v>
      </c>
      <c r="CH7" s="9">
        <v>17</v>
      </c>
      <c r="CI7" s="9">
        <v>3</v>
      </c>
      <c r="CJ7" s="9">
        <v>16.25</v>
      </c>
      <c r="CK7" s="9">
        <v>13.75</v>
      </c>
      <c r="CL7" s="9">
        <v>16.25</v>
      </c>
      <c r="CM7" s="9">
        <v>60</v>
      </c>
      <c r="CN7" s="9">
        <v>49</v>
      </c>
      <c r="CO7" s="9">
        <v>11</v>
      </c>
      <c r="CP7" s="9">
        <v>0</v>
      </c>
      <c r="CQ7" s="9">
        <v>46.25</v>
      </c>
      <c r="CR7" s="9" t="s">
        <v>131</v>
      </c>
    </row>
    <row r="8" spans="1:168" x14ac:dyDescent="0.25">
      <c r="A8" s="9">
        <v>1695821</v>
      </c>
      <c r="B8" s="9" t="s">
        <v>57</v>
      </c>
      <c r="C8" s="9" t="s">
        <v>58</v>
      </c>
      <c r="D8" s="9" t="s">
        <v>59</v>
      </c>
      <c r="E8" s="25">
        <v>6</v>
      </c>
      <c r="H8" s="9" t="s">
        <v>23</v>
      </c>
      <c r="I8" s="9" t="s">
        <v>22</v>
      </c>
      <c r="J8" s="9" t="s">
        <v>9</v>
      </c>
      <c r="K8" s="9" t="s">
        <v>9</v>
      </c>
      <c r="L8" s="9" t="s">
        <v>10</v>
      </c>
      <c r="M8" s="9" t="s">
        <v>9</v>
      </c>
      <c r="N8" s="9" t="s">
        <v>10</v>
      </c>
      <c r="O8" s="9" t="s">
        <v>22</v>
      </c>
      <c r="P8" s="9" t="s">
        <v>10</v>
      </c>
      <c r="Q8" s="9" t="s">
        <v>9</v>
      </c>
      <c r="R8" s="9" t="s">
        <v>9</v>
      </c>
      <c r="S8" s="9" t="s">
        <v>10</v>
      </c>
      <c r="T8" s="9" t="s">
        <v>9</v>
      </c>
      <c r="U8" s="9" t="s">
        <v>10</v>
      </c>
      <c r="V8" s="9" t="s">
        <v>22</v>
      </c>
      <c r="W8" s="9" t="s">
        <v>9</v>
      </c>
      <c r="X8" s="9" t="s">
        <v>22</v>
      </c>
      <c r="Y8" s="9" t="s">
        <v>23</v>
      </c>
      <c r="Z8" s="9" t="s">
        <v>10</v>
      </c>
      <c r="AA8" s="9" t="s">
        <v>10</v>
      </c>
      <c r="AG8" s="9" t="s">
        <v>23</v>
      </c>
      <c r="AH8" s="9" t="s">
        <v>22</v>
      </c>
      <c r="AI8" s="9" t="s">
        <v>23</v>
      </c>
      <c r="AJ8" s="9" t="s">
        <v>9</v>
      </c>
      <c r="AL8" s="9" t="s">
        <v>22</v>
      </c>
      <c r="AM8" s="9" t="s">
        <v>10</v>
      </c>
      <c r="AO8" s="9" t="s">
        <v>10</v>
      </c>
      <c r="AP8" s="9" t="s">
        <v>10</v>
      </c>
      <c r="AR8" s="9" t="s">
        <v>9</v>
      </c>
      <c r="AS8" s="9" t="s">
        <v>23</v>
      </c>
      <c r="AT8" s="9" t="s">
        <v>22</v>
      </c>
      <c r="AU8" s="9" t="s">
        <v>9</v>
      </c>
      <c r="AV8" s="9" t="s">
        <v>22</v>
      </c>
      <c r="AX8" s="9" t="s">
        <v>9</v>
      </c>
      <c r="AY8" s="9" t="s">
        <v>22</v>
      </c>
      <c r="AZ8" s="9" t="s">
        <v>9</v>
      </c>
      <c r="BF8" s="9" t="s">
        <v>9</v>
      </c>
      <c r="BH8" s="9" t="s">
        <v>9</v>
      </c>
      <c r="BI8" s="9" t="s">
        <v>22</v>
      </c>
      <c r="BJ8" s="9" t="s">
        <v>23</v>
      </c>
      <c r="BK8" s="9" t="s">
        <v>22</v>
      </c>
      <c r="BL8" s="9" t="s">
        <v>9</v>
      </c>
      <c r="BN8" s="9" t="s">
        <v>10</v>
      </c>
      <c r="BO8" s="9" t="s">
        <v>10</v>
      </c>
      <c r="BP8" s="9" t="s">
        <v>10</v>
      </c>
      <c r="BQ8" s="9" t="s">
        <v>23</v>
      </c>
      <c r="BR8" s="9" t="s">
        <v>9</v>
      </c>
      <c r="BS8" s="9" t="s">
        <v>22</v>
      </c>
      <c r="BT8" s="9" t="s">
        <v>23</v>
      </c>
      <c r="BU8" s="9" t="s">
        <v>22</v>
      </c>
      <c r="BV8" s="9" t="s">
        <v>9</v>
      </c>
      <c r="BX8" s="9" t="s">
        <v>23</v>
      </c>
      <c r="BZ8" s="9">
        <v>6</v>
      </c>
      <c r="CA8" s="9">
        <v>20</v>
      </c>
      <c r="CB8" s="9">
        <v>15</v>
      </c>
      <c r="CC8" s="9">
        <v>5</v>
      </c>
      <c r="CD8" s="9">
        <v>20</v>
      </c>
      <c r="CE8" s="9">
        <v>10</v>
      </c>
      <c r="CF8" s="9">
        <v>6</v>
      </c>
      <c r="CG8" s="9">
        <v>20</v>
      </c>
      <c r="CH8" s="9">
        <v>13</v>
      </c>
      <c r="CI8" s="9">
        <v>3</v>
      </c>
      <c r="CJ8" s="9">
        <v>13.75</v>
      </c>
      <c r="CK8" s="9">
        <v>8.5</v>
      </c>
      <c r="CL8" s="9">
        <v>12.25</v>
      </c>
      <c r="CM8" s="9">
        <v>60</v>
      </c>
      <c r="CN8" s="9">
        <v>38</v>
      </c>
      <c r="CO8" s="9">
        <v>14</v>
      </c>
      <c r="CP8" s="9">
        <v>8</v>
      </c>
      <c r="CQ8" s="9">
        <v>34.5</v>
      </c>
      <c r="CR8" s="9" t="s">
        <v>128</v>
      </c>
    </row>
    <row r="9" spans="1:168" x14ac:dyDescent="0.25">
      <c r="A9" s="9">
        <v>5217987</v>
      </c>
      <c r="B9" s="9" t="s">
        <v>60</v>
      </c>
      <c r="C9" s="9" t="s">
        <v>61</v>
      </c>
      <c r="D9" s="9" t="s">
        <v>62</v>
      </c>
      <c r="E9" s="25">
        <v>6</v>
      </c>
      <c r="H9" s="9" t="s">
        <v>23</v>
      </c>
      <c r="I9" s="9" t="s">
        <v>22</v>
      </c>
      <c r="J9" s="9" t="s">
        <v>9</v>
      </c>
      <c r="K9" s="9" t="s">
        <v>23</v>
      </c>
      <c r="L9" s="9" t="s">
        <v>10</v>
      </c>
      <c r="M9" s="9" t="s">
        <v>9</v>
      </c>
      <c r="N9" s="9" t="s">
        <v>10</v>
      </c>
      <c r="O9" s="9" t="s">
        <v>9</v>
      </c>
      <c r="P9" s="9" t="s">
        <v>10</v>
      </c>
      <c r="Q9" s="9" t="s">
        <v>10</v>
      </c>
      <c r="R9" s="9" t="s">
        <v>9</v>
      </c>
      <c r="S9" s="9" t="s">
        <v>22</v>
      </c>
      <c r="T9" s="9" t="s">
        <v>9</v>
      </c>
      <c r="U9" s="9" t="s">
        <v>10</v>
      </c>
      <c r="V9" s="9" t="s">
        <v>22</v>
      </c>
      <c r="W9" s="9" t="s">
        <v>9</v>
      </c>
      <c r="X9" s="9" t="s">
        <v>9</v>
      </c>
      <c r="Y9" s="9" t="s">
        <v>9</v>
      </c>
      <c r="Z9" s="9" t="s">
        <v>10</v>
      </c>
      <c r="AA9" s="9" t="s">
        <v>10</v>
      </c>
      <c r="AG9" s="9" t="s">
        <v>22</v>
      </c>
      <c r="AH9" s="9" t="s">
        <v>9</v>
      </c>
      <c r="AI9" s="9" t="s">
        <v>23</v>
      </c>
      <c r="AJ9" s="9" t="s">
        <v>23</v>
      </c>
      <c r="AL9" s="9" t="s">
        <v>22</v>
      </c>
      <c r="AM9" s="9" t="s">
        <v>10</v>
      </c>
      <c r="AN9" s="9" t="s">
        <v>22</v>
      </c>
      <c r="AO9" s="9" t="s">
        <v>9</v>
      </c>
      <c r="AP9" s="9" t="s">
        <v>23</v>
      </c>
      <c r="AQ9" s="9" t="s">
        <v>10</v>
      </c>
      <c r="AR9" s="9" t="s">
        <v>9</v>
      </c>
      <c r="AS9" s="9" t="s">
        <v>9</v>
      </c>
      <c r="AT9" s="9" t="s">
        <v>22</v>
      </c>
      <c r="AU9" s="9" t="s">
        <v>23</v>
      </c>
      <c r="AV9" s="9" t="s">
        <v>23</v>
      </c>
      <c r="AW9" s="9" t="s">
        <v>9</v>
      </c>
      <c r="AX9" s="9" t="s">
        <v>10</v>
      </c>
      <c r="AY9" s="9" t="s">
        <v>22</v>
      </c>
      <c r="AZ9" s="9" t="s">
        <v>23</v>
      </c>
      <c r="BF9" s="9" t="s">
        <v>10</v>
      </c>
      <c r="BG9" s="9" t="s">
        <v>10</v>
      </c>
      <c r="BH9" s="9" t="s">
        <v>23</v>
      </c>
      <c r="BI9" s="9" t="s">
        <v>22</v>
      </c>
      <c r="BJ9" s="9" t="s">
        <v>10</v>
      </c>
      <c r="BK9" s="9" t="s">
        <v>23</v>
      </c>
      <c r="BL9" s="9" t="s">
        <v>9</v>
      </c>
      <c r="BM9" s="9" t="s">
        <v>9</v>
      </c>
      <c r="BN9" s="9" t="s">
        <v>9</v>
      </c>
      <c r="BO9" s="9" t="s">
        <v>9</v>
      </c>
      <c r="BP9" s="9" t="s">
        <v>10</v>
      </c>
      <c r="BQ9" s="9" t="s">
        <v>9</v>
      </c>
      <c r="BR9" s="9" t="s">
        <v>9</v>
      </c>
      <c r="BS9" s="9" t="s">
        <v>9</v>
      </c>
      <c r="BT9" s="9" t="s">
        <v>22</v>
      </c>
      <c r="BU9" s="9" t="s">
        <v>9</v>
      </c>
      <c r="BV9" s="9" t="s">
        <v>10</v>
      </c>
      <c r="BW9" s="9" t="s">
        <v>10</v>
      </c>
      <c r="BX9" s="9" t="s">
        <v>23</v>
      </c>
      <c r="BY9" s="9" t="s">
        <v>10</v>
      </c>
      <c r="BZ9" s="9">
        <v>6</v>
      </c>
      <c r="CA9" s="9">
        <v>20</v>
      </c>
      <c r="CB9" s="9">
        <v>13</v>
      </c>
      <c r="CC9" s="9">
        <v>7</v>
      </c>
      <c r="CD9" s="9">
        <v>20</v>
      </c>
      <c r="CE9" s="9">
        <v>3</v>
      </c>
      <c r="CF9" s="9">
        <v>16</v>
      </c>
      <c r="CG9" s="9">
        <v>20</v>
      </c>
      <c r="CH9" s="9">
        <v>7</v>
      </c>
      <c r="CI9" s="9">
        <v>13</v>
      </c>
      <c r="CJ9" s="9">
        <v>11.25</v>
      </c>
      <c r="CK9" s="9">
        <v>0</v>
      </c>
      <c r="CL9" s="9">
        <v>3.75</v>
      </c>
      <c r="CM9" s="9">
        <v>60</v>
      </c>
      <c r="CN9" s="9">
        <v>23</v>
      </c>
      <c r="CO9" s="9">
        <v>36</v>
      </c>
      <c r="CP9" s="9">
        <v>1</v>
      </c>
      <c r="CQ9" s="9">
        <v>15</v>
      </c>
      <c r="CR9" s="9" t="s">
        <v>132</v>
      </c>
    </row>
    <row r="10" spans="1:168" x14ac:dyDescent="0.25">
      <c r="A10" s="9">
        <v>4130151</v>
      </c>
      <c r="B10" s="9" t="s">
        <v>63</v>
      </c>
      <c r="C10" s="9" t="s">
        <v>64</v>
      </c>
      <c r="D10" s="9" t="s">
        <v>65</v>
      </c>
      <c r="E10" s="25">
        <v>6</v>
      </c>
      <c r="H10" s="9" t="s">
        <v>23</v>
      </c>
      <c r="I10" s="9" t="s">
        <v>22</v>
      </c>
      <c r="J10" s="9" t="s">
        <v>22</v>
      </c>
      <c r="K10" s="9" t="s">
        <v>9</v>
      </c>
      <c r="L10" s="9" t="s">
        <v>23</v>
      </c>
      <c r="M10" s="9" t="s">
        <v>9</v>
      </c>
      <c r="N10" s="9" t="s">
        <v>10</v>
      </c>
      <c r="O10" s="9" t="s">
        <v>9</v>
      </c>
      <c r="P10" s="9" t="s">
        <v>9</v>
      </c>
      <c r="Q10" s="9" t="s">
        <v>9</v>
      </c>
      <c r="R10" s="9" t="s">
        <v>22</v>
      </c>
      <c r="S10" s="9" t="s">
        <v>22</v>
      </c>
      <c r="T10" s="9" t="s">
        <v>9</v>
      </c>
      <c r="V10" s="9" t="s">
        <v>22</v>
      </c>
      <c r="W10" s="9" t="s">
        <v>9</v>
      </c>
      <c r="X10" s="9" t="s">
        <v>10</v>
      </c>
      <c r="Y10" s="9" t="s">
        <v>23</v>
      </c>
      <c r="Z10" s="9" t="s">
        <v>23</v>
      </c>
      <c r="AA10" s="9" t="s">
        <v>22</v>
      </c>
      <c r="AG10" s="9" t="s">
        <v>23</v>
      </c>
      <c r="AH10" s="9" t="s">
        <v>23</v>
      </c>
      <c r="AI10" s="9" t="s">
        <v>9</v>
      </c>
      <c r="AJ10" s="9" t="s">
        <v>9</v>
      </c>
      <c r="AK10" s="9" t="s">
        <v>23</v>
      </c>
      <c r="AL10" s="9" t="s">
        <v>9</v>
      </c>
      <c r="AM10" s="9" t="s">
        <v>22</v>
      </c>
      <c r="AN10" s="9" t="s">
        <v>22</v>
      </c>
      <c r="AO10" s="9" t="s">
        <v>10</v>
      </c>
      <c r="AQ10" s="9" t="s">
        <v>9</v>
      </c>
      <c r="AR10" s="9" t="s">
        <v>23</v>
      </c>
      <c r="AS10" s="9" t="s">
        <v>9</v>
      </c>
      <c r="AT10" s="9" t="s">
        <v>10</v>
      </c>
      <c r="AU10" s="9" t="s">
        <v>9</v>
      </c>
      <c r="AV10" s="9" t="s">
        <v>22</v>
      </c>
      <c r="AW10" s="9" t="s">
        <v>22</v>
      </c>
      <c r="AX10" s="9" t="s">
        <v>9</v>
      </c>
      <c r="AY10" s="9" t="s">
        <v>22</v>
      </c>
      <c r="AZ10" s="9" t="s">
        <v>10</v>
      </c>
      <c r="BF10" s="9" t="s">
        <v>9</v>
      </c>
      <c r="BH10" s="9" t="s">
        <v>9</v>
      </c>
      <c r="BI10" s="9" t="s">
        <v>22</v>
      </c>
      <c r="BJ10" s="9" t="s">
        <v>23</v>
      </c>
      <c r="BK10" s="9" t="s">
        <v>9</v>
      </c>
      <c r="BL10" s="9" t="s">
        <v>9</v>
      </c>
      <c r="BN10" s="9" t="s">
        <v>10</v>
      </c>
      <c r="BO10" s="9" t="s">
        <v>10</v>
      </c>
      <c r="BQ10" s="9" t="s">
        <v>9</v>
      </c>
      <c r="BR10" s="9" t="s">
        <v>9</v>
      </c>
      <c r="BS10" s="9" t="s">
        <v>22</v>
      </c>
      <c r="BT10" s="9" t="s">
        <v>9</v>
      </c>
      <c r="BU10" s="9" t="s">
        <v>22</v>
      </c>
      <c r="BV10" s="9" t="s">
        <v>23</v>
      </c>
      <c r="BX10" s="9" t="s">
        <v>23</v>
      </c>
      <c r="BY10" s="9" t="s">
        <v>9</v>
      </c>
      <c r="BZ10" s="9">
        <v>6</v>
      </c>
      <c r="CA10" s="9">
        <v>20</v>
      </c>
      <c r="CB10" s="9">
        <v>10</v>
      </c>
      <c r="CC10" s="9">
        <v>9</v>
      </c>
      <c r="CD10" s="9">
        <v>20</v>
      </c>
      <c r="CE10" s="9">
        <v>13</v>
      </c>
      <c r="CF10" s="9">
        <v>6</v>
      </c>
      <c r="CG10" s="9">
        <v>20</v>
      </c>
      <c r="CH10" s="9">
        <v>14</v>
      </c>
      <c r="CI10" s="9">
        <v>2</v>
      </c>
      <c r="CJ10" s="9">
        <v>7.75</v>
      </c>
      <c r="CK10" s="9">
        <v>11.5</v>
      </c>
      <c r="CL10" s="9">
        <v>13.5</v>
      </c>
      <c r="CM10" s="9">
        <v>60</v>
      </c>
      <c r="CN10" s="9">
        <v>37</v>
      </c>
      <c r="CO10" s="9">
        <v>17</v>
      </c>
      <c r="CP10" s="9">
        <v>6</v>
      </c>
      <c r="CQ10" s="9">
        <v>32.75</v>
      </c>
      <c r="CR10" s="9" t="s">
        <v>133</v>
      </c>
    </row>
    <row r="11" spans="1:168" x14ac:dyDescent="0.25">
      <c r="A11" s="9">
        <v>1924488</v>
      </c>
      <c r="B11" s="9" t="s">
        <v>66</v>
      </c>
      <c r="C11" s="9" t="s">
        <v>67</v>
      </c>
      <c r="D11" s="9" t="s">
        <v>68</v>
      </c>
      <c r="E11" s="25">
        <v>6</v>
      </c>
      <c r="H11" s="9" t="s">
        <v>23</v>
      </c>
      <c r="I11" s="9" t="s">
        <v>22</v>
      </c>
      <c r="J11" s="9" t="s">
        <v>9</v>
      </c>
      <c r="K11" s="9" t="s">
        <v>23</v>
      </c>
      <c r="L11" s="9" t="s">
        <v>10</v>
      </c>
      <c r="M11" s="9" t="s">
        <v>23</v>
      </c>
      <c r="N11" s="9" t="s">
        <v>10</v>
      </c>
      <c r="O11" s="9" t="s">
        <v>10</v>
      </c>
      <c r="P11" s="9" t="s">
        <v>10</v>
      </c>
      <c r="Q11" s="9" t="s">
        <v>9</v>
      </c>
      <c r="R11" s="9" t="s">
        <v>23</v>
      </c>
      <c r="S11" s="9" t="s">
        <v>22</v>
      </c>
      <c r="T11" s="9" t="s">
        <v>9</v>
      </c>
      <c r="U11" s="9" t="s">
        <v>9</v>
      </c>
      <c r="V11" s="9" t="s">
        <v>22</v>
      </c>
      <c r="W11" s="9" t="s">
        <v>9</v>
      </c>
      <c r="X11" s="9" t="s">
        <v>9</v>
      </c>
      <c r="Y11" s="9" t="s">
        <v>23</v>
      </c>
      <c r="Z11" s="9" t="s">
        <v>23</v>
      </c>
      <c r="AA11" s="9" t="s">
        <v>10</v>
      </c>
      <c r="AG11" s="9" t="s">
        <v>23</v>
      </c>
      <c r="AH11" s="9" t="s">
        <v>22</v>
      </c>
      <c r="AI11" s="9" t="s">
        <v>9</v>
      </c>
      <c r="AJ11" s="9" t="s">
        <v>9</v>
      </c>
      <c r="AK11" s="9" t="s">
        <v>23</v>
      </c>
      <c r="AL11" s="9" t="s">
        <v>9</v>
      </c>
      <c r="AM11" s="9" t="s">
        <v>23</v>
      </c>
      <c r="AN11" s="9" t="s">
        <v>22</v>
      </c>
      <c r="AO11" s="9" t="s">
        <v>10</v>
      </c>
      <c r="AP11" s="9" t="s">
        <v>22</v>
      </c>
      <c r="AQ11" s="9" t="s">
        <v>22</v>
      </c>
      <c r="AR11" s="9" t="s">
        <v>23</v>
      </c>
      <c r="AS11" s="9" t="s">
        <v>9</v>
      </c>
      <c r="AT11" s="9" t="s">
        <v>10</v>
      </c>
      <c r="AU11" s="9" t="s">
        <v>9</v>
      </c>
      <c r="AV11" s="9" t="s">
        <v>22</v>
      </c>
      <c r="AW11" s="9" t="s">
        <v>22</v>
      </c>
      <c r="AX11" s="9" t="s">
        <v>23</v>
      </c>
      <c r="AY11" s="9" t="s">
        <v>22</v>
      </c>
      <c r="AZ11" s="9" t="s">
        <v>22</v>
      </c>
      <c r="BF11" s="9" t="s">
        <v>9</v>
      </c>
      <c r="BG11" s="9" t="s">
        <v>22</v>
      </c>
      <c r="BH11" s="9" t="s">
        <v>9</v>
      </c>
      <c r="BI11" s="9" t="s">
        <v>22</v>
      </c>
      <c r="BJ11" s="9" t="s">
        <v>23</v>
      </c>
      <c r="BK11" s="9" t="s">
        <v>22</v>
      </c>
      <c r="BL11" s="9" t="s">
        <v>9</v>
      </c>
      <c r="BM11" s="9" t="s">
        <v>22</v>
      </c>
      <c r="BN11" s="9" t="s">
        <v>10</v>
      </c>
      <c r="BO11" s="9" t="s">
        <v>10</v>
      </c>
      <c r="BP11" s="9" t="s">
        <v>10</v>
      </c>
      <c r="BQ11" s="9" t="s">
        <v>9</v>
      </c>
      <c r="BR11" s="9" t="s">
        <v>9</v>
      </c>
      <c r="BS11" s="9" t="s">
        <v>22</v>
      </c>
      <c r="BT11" s="9" t="s">
        <v>9</v>
      </c>
      <c r="BU11" s="9" t="s">
        <v>22</v>
      </c>
      <c r="BV11" s="9" t="s">
        <v>23</v>
      </c>
      <c r="BW11" s="9" t="s">
        <v>22</v>
      </c>
      <c r="BX11" s="9" t="s">
        <v>23</v>
      </c>
      <c r="BY11" s="9" t="s">
        <v>9</v>
      </c>
      <c r="BZ11" s="9">
        <v>6</v>
      </c>
      <c r="CA11" s="9">
        <v>20</v>
      </c>
      <c r="CB11" s="9">
        <v>14</v>
      </c>
      <c r="CC11" s="9">
        <v>6</v>
      </c>
      <c r="CD11" s="9">
        <v>20</v>
      </c>
      <c r="CE11" s="9">
        <v>14</v>
      </c>
      <c r="CF11" s="9">
        <v>6</v>
      </c>
      <c r="CG11" s="9">
        <v>20</v>
      </c>
      <c r="CH11" s="9">
        <v>19</v>
      </c>
      <c r="CI11" s="9">
        <v>1</v>
      </c>
      <c r="CJ11" s="9">
        <v>12.5</v>
      </c>
      <c r="CK11" s="9">
        <v>12.5</v>
      </c>
      <c r="CL11" s="9">
        <v>18.75</v>
      </c>
      <c r="CM11" s="9">
        <v>60</v>
      </c>
      <c r="CN11" s="9">
        <v>47</v>
      </c>
      <c r="CO11" s="9">
        <v>13</v>
      </c>
      <c r="CP11" s="9">
        <v>0</v>
      </c>
      <c r="CQ11" s="9">
        <v>43.75</v>
      </c>
      <c r="CR11" s="9" t="s">
        <v>134</v>
      </c>
    </row>
    <row r="12" spans="1:168" x14ac:dyDescent="0.25">
      <c r="A12" s="9">
        <v>9966044</v>
      </c>
      <c r="B12" s="9" t="s">
        <v>69</v>
      </c>
      <c r="C12" s="9" t="s">
        <v>70</v>
      </c>
      <c r="D12" s="9" t="s">
        <v>71</v>
      </c>
      <c r="E12" s="25">
        <v>6</v>
      </c>
      <c r="H12" s="9" t="s">
        <v>22</v>
      </c>
      <c r="I12" s="9" t="s">
        <v>22</v>
      </c>
      <c r="J12" s="9" t="s">
        <v>9</v>
      </c>
      <c r="K12" s="9" t="s">
        <v>9</v>
      </c>
      <c r="L12" s="9" t="s">
        <v>10</v>
      </c>
      <c r="M12" s="9" t="s">
        <v>9</v>
      </c>
      <c r="N12" s="9" t="s">
        <v>23</v>
      </c>
      <c r="O12" s="9" t="s">
        <v>22</v>
      </c>
      <c r="P12" s="9" t="s">
        <v>10</v>
      </c>
      <c r="Q12" s="9" t="s">
        <v>9</v>
      </c>
      <c r="R12" s="9" t="s">
        <v>10</v>
      </c>
      <c r="S12" s="9" t="s">
        <v>22</v>
      </c>
      <c r="T12" s="9" t="s">
        <v>9</v>
      </c>
      <c r="U12" s="9" t="s">
        <v>23</v>
      </c>
      <c r="V12" s="9" t="s">
        <v>22</v>
      </c>
      <c r="W12" s="9" t="s">
        <v>10</v>
      </c>
      <c r="X12" s="9" t="s">
        <v>9</v>
      </c>
      <c r="Y12" s="9" t="s">
        <v>23</v>
      </c>
      <c r="Z12" s="9" t="s">
        <v>23</v>
      </c>
      <c r="AA12" s="9" t="s">
        <v>10</v>
      </c>
      <c r="AG12" s="9" t="s">
        <v>23</v>
      </c>
      <c r="AH12" s="9" t="s">
        <v>22</v>
      </c>
      <c r="AI12" s="9" t="s">
        <v>23</v>
      </c>
      <c r="AJ12" s="9" t="s">
        <v>9</v>
      </c>
      <c r="AK12" s="9" t="s">
        <v>9</v>
      </c>
      <c r="AL12" s="9" t="s">
        <v>9</v>
      </c>
      <c r="AM12" s="9" t="s">
        <v>22</v>
      </c>
      <c r="AN12" s="9" t="s">
        <v>22</v>
      </c>
      <c r="AO12" s="9" t="s">
        <v>10</v>
      </c>
      <c r="AQ12" s="9" t="s">
        <v>22</v>
      </c>
      <c r="AR12" s="9" t="s">
        <v>23</v>
      </c>
      <c r="AS12" s="9" t="s">
        <v>23</v>
      </c>
      <c r="AT12" s="9" t="s">
        <v>10</v>
      </c>
      <c r="AU12" s="9" t="s">
        <v>9</v>
      </c>
      <c r="AV12" s="9" t="s">
        <v>22</v>
      </c>
      <c r="AW12" s="9" t="s">
        <v>22</v>
      </c>
      <c r="AX12" s="9" t="s">
        <v>22</v>
      </c>
      <c r="AY12" s="9" t="s">
        <v>22</v>
      </c>
      <c r="AZ12" s="9" t="s">
        <v>10</v>
      </c>
      <c r="BF12" s="9" t="s">
        <v>9</v>
      </c>
      <c r="BH12" s="9" t="s">
        <v>9</v>
      </c>
      <c r="BI12" s="9" t="s">
        <v>22</v>
      </c>
      <c r="BJ12" s="9" t="s">
        <v>23</v>
      </c>
      <c r="BK12" s="9" t="s">
        <v>10</v>
      </c>
      <c r="BL12" s="9" t="s">
        <v>9</v>
      </c>
      <c r="BM12" s="9" t="s">
        <v>22</v>
      </c>
      <c r="BO12" s="9" t="s">
        <v>10</v>
      </c>
      <c r="BP12" s="9" t="s">
        <v>10</v>
      </c>
      <c r="BQ12" s="9" t="s">
        <v>23</v>
      </c>
      <c r="BR12" s="9" t="s">
        <v>9</v>
      </c>
      <c r="BS12" s="9" t="s">
        <v>22</v>
      </c>
      <c r="BT12" s="9" t="s">
        <v>10</v>
      </c>
      <c r="BU12" s="9" t="s">
        <v>10</v>
      </c>
      <c r="BV12" s="9" t="s">
        <v>10</v>
      </c>
      <c r="BW12" s="9" t="s">
        <v>22</v>
      </c>
      <c r="BX12" s="9" t="s">
        <v>23</v>
      </c>
      <c r="BY12" s="9" t="s">
        <v>9</v>
      </c>
      <c r="BZ12" s="9">
        <v>6</v>
      </c>
      <c r="CA12" s="9">
        <v>20</v>
      </c>
      <c r="CB12" s="9">
        <v>15</v>
      </c>
      <c r="CC12" s="9">
        <v>5</v>
      </c>
      <c r="CD12" s="9">
        <v>20</v>
      </c>
      <c r="CE12" s="9">
        <v>16</v>
      </c>
      <c r="CF12" s="9">
        <v>3</v>
      </c>
      <c r="CG12" s="9">
        <v>20</v>
      </c>
      <c r="CH12" s="9">
        <v>14</v>
      </c>
      <c r="CI12" s="9">
        <v>4</v>
      </c>
      <c r="CJ12" s="9">
        <v>13.75</v>
      </c>
      <c r="CK12" s="9">
        <v>15.25</v>
      </c>
      <c r="CL12" s="9">
        <v>13</v>
      </c>
      <c r="CM12" s="9">
        <v>60</v>
      </c>
      <c r="CN12" s="9">
        <v>45</v>
      </c>
      <c r="CO12" s="9">
        <v>12</v>
      </c>
      <c r="CP12" s="9">
        <v>3</v>
      </c>
      <c r="CQ12" s="9">
        <v>42</v>
      </c>
      <c r="CR12" s="9" t="s">
        <v>135</v>
      </c>
    </row>
    <row r="13" spans="1:168" x14ac:dyDescent="0.25">
      <c r="A13" s="9">
        <v>8579025</v>
      </c>
      <c r="B13" s="9" t="s">
        <v>72</v>
      </c>
      <c r="C13" s="9" t="s">
        <v>73</v>
      </c>
      <c r="E13" s="25">
        <v>6</v>
      </c>
      <c r="H13" s="9" t="s">
        <v>23</v>
      </c>
      <c r="I13" s="9" t="s">
        <v>22</v>
      </c>
      <c r="J13" s="9" t="s">
        <v>9</v>
      </c>
      <c r="K13" s="9" t="s">
        <v>23</v>
      </c>
      <c r="L13" s="9" t="s">
        <v>10</v>
      </c>
      <c r="M13" s="9" t="s">
        <v>9</v>
      </c>
      <c r="N13" s="9" t="s">
        <v>10</v>
      </c>
      <c r="O13" s="9" t="s">
        <v>22</v>
      </c>
      <c r="P13" s="9" t="s">
        <v>10</v>
      </c>
      <c r="Q13" s="9" t="s">
        <v>9</v>
      </c>
      <c r="R13" s="9" t="s">
        <v>9</v>
      </c>
      <c r="S13" s="9" t="s">
        <v>22</v>
      </c>
      <c r="T13" s="9" t="s">
        <v>9</v>
      </c>
      <c r="U13" s="9" t="s">
        <v>10</v>
      </c>
      <c r="V13" s="9" t="s">
        <v>22</v>
      </c>
      <c r="W13" s="9" t="s">
        <v>10</v>
      </c>
      <c r="X13" s="9" t="s">
        <v>9</v>
      </c>
      <c r="Y13" s="9" t="s">
        <v>23</v>
      </c>
      <c r="Z13" s="9" t="s">
        <v>9</v>
      </c>
      <c r="AA13" s="9" t="s">
        <v>10</v>
      </c>
      <c r="AH13" s="9" t="s">
        <v>22</v>
      </c>
      <c r="AJ13" s="9" t="s">
        <v>10</v>
      </c>
      <c r="AL13" s="9" t="s">
        <v>9</v>
      </c>
      <c r="AM13" s="9" t="s">
        <v>22</v>
      </c>
      <c r="AO13" s="9" t="s">
        <v>10</v>
      </c>
      <c r="AR13" s="9" t="s">
        <v>9</v>
      </c>
      <c r="AX13" s="9" t="s">
        <v>9</v>
      </c>
      <c r="AY13" s="9" t="s">
        <v>22</v>
      </c>
      <c r="BF13" s="9" t="s">
        <v>9</v>
      </c>
      <c r="BH13" s="9" t="s">
        <v>9</v>
      </c>
      <c r="BJ13" s="9" t="s">
        <v>23</v>
      </c>
      <c r="BL13" s="9" t="s">
        <v>9</v>
      </c>
      <c r="BN13" s="9" t="s">
        <v>10</v>
      </c>
      <c r="BP13" s="9" t="s">
        <v>10</v>
      </c>
      <c r="BQ13" s="9" t="s">
        <v>9</v>
      </c>
      <c r="BT13" s="9" t="s">
        <v>22</v>
      </c>
      <c r="BU13" s="9" t="s">
        <v>22</v>
      </c>
      <c r="BX13" s="9" t="s">
        <v>23</v>
      </c>
      <c r="BZ13" s="9">
        <v>6</v>
      </c>
      <c r="CA13" s="9">
        <v>20</v>
      </c>
      <c r="CB13" s="9">
        <v>15</v>
      </c>
      <c r="CC13" s="9">
        <v>5</v>
      </c>
      <c r="CD13" s="9">
        <v>20</v>
      </c>
      <c r="CE13" s="9">
        <v>5</v>
      </c>
      <c r="CF13" s="9">
        <v>3</v>
      </c>
      <c r="CG13" s="9">
        <v>20</v>
      </c>
      <c r="CH13" s="9">
        <v>9</v>
      </c>
      <c r="CI13" s="9">
        <v>1</v>
      </c>
      <c r="CJ13" s="9">
        <v>13.75</v>
      </c>
      <c r="CK13" s="9">
        <v>4.25</v>
      </c>
      <c r="CL13" s="9">
        <v>8.75</v>
      </c>
      <c r="CM13" s="9">
        <v>60</v>
      </c>
      <c r="CN13" s="9">
        <v>29</v>
      </c>
      <c r="CO13" s="9">
        <v>9</v>
      </c>
      <c r="CP13" s="9">
        <v>22</v>
      </c>
      <c r="CQ13" s="9">
        <v>26.75</v>
      </c>
      <c r="CR13" s="9" t="s">
        <v>136</v>
      </c>
    </row>
    <row r="14" spans="1:168" x14ac:dyDescent="0.25">
      <c r="A14" s="9">
        <v>7799375</v>
      </c>
      <c r="B14" s="9" t="s">
        <v>74</v>
      </c>
      <c r="C14" s="9" t="s">
        <v>75</v>
      </c>
      <c r="D14" s="9" t="s">
        <v>76</v>
      </c>
      <c r="E14" s="25">
        <v>6</v>
      </c>
      <c r="H14" s="9" t="s">
        <v>23</v>
      </c>
      <c r="I14" s="9" t="s">
        <v>22</v>
      </c>
      <c r="J14" s="9" t="s">
        <v>9</v>
      </c>
      <c r="K14" s="9" t="s">
        <v>9</v>
      </c>
      <c r="L14" s="9" t="s">
        <v>10</v>
      </c>
      <c r="M14" s="9" t="s">
        <v>9</v>
      </c>
      <c r="N14" s="9" t="s">
        <v>23</v>
      </c>
      <c r="O14" s="9" t="s">
        <v>22</v>
      </c>
      <c r="P14" s="9" t="s">
        <v>10</v>
      </c>
      <c r="Q14" s="9" t="s">
        <v>9</v>
      </c>
      <c r="R14" s="9" t="s">
        <v>10</v>
      </c>
      <c r="T14" s="9" t="s">
        <v>23</v>
      </c>
      <c r="U14" s="9" t="s">
        <v>10</v>
      </c>
      <c r="V14" s="9" t="s">
        <v>22</v>
      </c>
      <c r="W14" s="9" t="s">
        <v>22</v>
      </c>
      <c r="X14" s="9" t="s">
        <v>10</v>
      </c>
      <c r="Y14" s="9" t="s">
        <v>23</v>
      </c>
      <c r="Z14" s="9" t="s">
        <v>9</v>
      </c>
      <c r="AA14" s="9" t="s">
        <v>10</v>
      </c>
      <c r="AG14" s="9" t="s">
        <v>23</v>
      </c>
      <c r="AH14" s="9" t="s">
        <v>22</v>
      </c>
      <c r="AI14" s="9" t="s">
        <v>9</v>
      </c>
      <c r="AK14" s="9" t="s">
        <v>9</v>
      </c>
      <c r="AL14" s="9" t="s">
        <v>9</v>
      </c>
      <c r="AM14" s="9" t="s">
        <v>22</v>
      </c>
      <c r="AN14" s="9" t="s">
        <v>22</v>
      </c>
      <c r="AO14" s="9" t="s">
        <v>10</v>
      </c>
      <c r="AQ14" s="9" t="s">
        <v>22</v>
      </c>
      <c r="AR14" s="9" t="s">
        <v>9</v>
      </c>
      <c r="AU14" s="9" t="s">
        <v>9</v>
      </c>
      <c r="AV14" s="9" t="s">
        <v>22</v>
      </c>
      <c r="AW14" s="9" t="s">
        <v>22</v>
      </c>
      <c r="AX14" s="9" t="s">
        <v>23</v>
      </c>
      <c r="AY14" s="9" t="s">
        <v>22</v>
      </c>
      <c r="AZ14" s="9" t="s">
        <v>9</v>
      </c>
      <c r="BF14" s="9" t="s">
        <v>9</v>
      </c>
      <c r="BG14" s="9" t="s">
        <v>22</v>
      </c>
      <c r="BH14" s="9" t="s">
        <v>9</v>
      </c>
      <c r="BI14" s="9" t="s">
        <v>22</v>
      </c>
      <c r="BJ14" s="9" t="s">
        <v>23</v>
      </c>
      <c r="BL14" s="9" t="s">
        <v>9</v>
      </c>
      <c r="BO14" s="9" t="s">
        <v>10</v>
      </c>
      <c r="BP14" s="9" t="s">
        <v>10</v>
      </c>
      <c r="BQ14" s="9" t="s">
        <v>9</v>
      </c>
      <c r="BR14" s="9" t="s">
        <v>9</v>
      </c>
      <c r="BS14" s="9" t="s">
        <v>22</v>
      </c>
      <c r="BT14" s="9" t="s">
        <v>9</v>
      </c>
      <c r="BV14" s="9" t="s">
        <v>10</v>
      </c>
      <c r="BW14" s="9" t="s">
        <v>22</v>
      </c>
      <c r="BX14" s="9" t="s">
        <v>23</v>
      </c>
      <c r="BY14" s="9" t="s">
        <v>9</v>
      </c>
      <c r="BZ14" s="9">
        <v>6</v>
      </c>
      <c r="CA14" s="9">
        <v>20</v>
      </c>
      <c r="CB14" s="9">
        <v>14</v>
      </c>
      <c r="CC14" s="9">
        <v>5</v>
      </c>
      <c r="CD14" s="9">
        <v>20</v>
      </c>
      <c r="CE14" s="9">
        <v>12</v>
      </c>
      <c r="CF14" s="9">
        <v>4</v>
      </c>
      <c r="CG14" s="9">
        <v>20</v>
      </c>
      <c r="CH14" s="9">
        <v>16</v>
      </c>
      <c r="CI14" s="9">
        <v>0</v>
      </c>
      <c r="CJ14" s="9">
        <v>12.75</v>
      </c>
      <c r="CK14" s="9">
        <v>11</v>
      </c>
      <c r="CL14" s="9">
        <v>16</v>
      </c>
      <c r="CM14" s="9">
        <v>60</v>
      </c>
      <c r="CN14" s="9">
        <v>42</v>
      </c>
      <c r="CO14" s="9">
        <v>9</v>
      </c>
      <c r="CP14" s="9">
        <v>9</v>
      </c>
      <c r="CQ14" s="9">
        <v>39.75</v>
      </c>
      <c r="CR14" s="9" t="s">
        <v>137</v>
      </c>
      <c r="CS14" s="28" t="s">
        <v>25</v>
      </c>
      <c r="CT14" s="9">
        <v>6</v>
      </c>
    </row>
    <row r="15" spans="1:168" x14ac:dyDescent="0.25">
      <c r="A15" s="9">
        <v>1634692</v>
      </c>
      <c r="B15" s="9" t="s">
        <v>77</v>
      </c>
      <c r="C15" s="9" t="s">
        <v>78</v>
      </c>
      <c r="D15" s="9" t="s">
        <v>79</v>
      </c>
      <c r="E15" s="25">
        <v>6</v>
      </c>
      <c r="H15" s="9" t="s">
        <v>22</v>
      </c>
      <c r="I15" s="9" t="s">
        <v>22</v>
      </c>
      <c r="J15" s="9" t="s">
        <v>9</v>
      </c>
      <c r="K15" s="9" t="s">
        <v>23</v>
      </c>
      <c r="L15" s="9" t="s">
        <v>22</v>
      </c>
      <c r="M15" s="9" t="s">
        <v>10</v>
      </c>
      <c r="N15" s="9" t="s">
        <v>23</v>
      </c>
      <c r="O15" s="9" t="s">
        <v>22</v>
      </c>
      <c r="P15" s="9" t="s">
        <v>10</v>
      </c>
      <c r="Q15" s="9" t="s">
        <v>9</v>
      </c>
      <c r="R15" s="9" t="s">
        <v>9</v>
      </c>
      <c r="S15" s="9" t="s">
        <v>10</v>
      </c>
      <c r="T15" s="9" t="s">
        <v>9</v>
      </c>
      <c r="U15" s="9" t="s">
        <v>10</v>
      </c>
      <c r="V15" s="9" t="s">
        <v>22</v>
      </c>
      <c r="W15" s="9" t="s">
        <v>9</v>
      </c>
      <c r="X15" s="9" t="s">
        <v>22</v>
      </c>
      <c r="Y15" s="9" t="s">
        <v>23</v>
      </c>
      <c r="Z15" s="9" t="s">
        <v>9</v>
      </c>
      <c r="AA15" s="9" t="s">
        <v>10</v>
      </c>
      <c r="AG15" s="9" t="s">
        <v>10</v>
      </c>
      <c r="AH15" s="9" t="s">
        <v>22</v>
      </c>
      <c r="AI15" s="9" t="s">
        <v>23</v>
      </c>
      <c r="AJ15" s="9" t="s">
        <v>9</v>
      </c>
      <c r="AK15" s="9" t="s">
        <v>9</v>
      </c>
      <c r="AL15" s="9" t="s">
        <v>22</v>
      </c>
      <c r="AM15" s="9" t="s">
        <v>10</v>
      </c>
      <c r="AN15" s="9" t="s">
        <v>22</v>
      </c>
      <c r="AO15" s="9" t="s">
        <v>10</v>
      </c>
      <c r="AP15" s="9" t="s">
        <v>10</v>
      </c>
      <c r="AQ15" s="9" t="s">
        <v>10</v>
      </c>
      <c r="AR15" s="9" t="s">
        <v>23</v>
      </c>
      <c r="AS15" s="9" t="s">
        <v>9</v>
      </c>
      <c r="AT15" s="9" t="s">
        <v>23</v>
      </c>
      <c r="AU15" s="9" t="s">
        <v>9</v>
      </c>
      <c r="AV15" s="9" t="s">
        <v>22</v>
      </c>
      <c r="AW15" s="9" t="s">
        <v>22</v>
      </c>
      <c r="AX15" s="9" t="s">
        <v>9</v>
      </c>
      <c r="AY15" s="9" t="s">
        <v>22</v>
      </c>
      <c r="AZ15" s="9" t="s">
        <v>10</v>
      </c>
      <c r="BF15" s="9" t="s">
        <v>9</v>
      </c>
      <c r="BG15" s="9" t="s">
        <v>22</v>
      </c>
      <c r="BH15" s="9" t="s">
        <v>9</v>
      </c>
      <c r="BJ15" s="9" t="s">
        <v>23</v>
      </c>
      <c r="BK15" s="9" t="s">
        <v>23</v>
      </c>
      <c r="BL15" s="9" t="s">
        <v>9</v>
      </c>
      <c r="BM15" s="9" t="s">
        <v>22</v>
      </c>
      <c r="BN15" s="9" t="s">
        <v>9</v>
      </c>
      <c r="BO15" s="9" t="s">
        <v>10</v>
      </c>
      <c r="BP15" s="9" t="s">
        <v>10</v>
      </c>
      <c r="BQ15" s="9" t="s">
        <v>9</v>
      </c>
      <c r="BR15" s="9" t="s">
        <v>9</v>
      </c>
      <c r="BS15" s="9" t="s">
        <v>23</v>
      </c>
      <c r="BT15" s="9" t="s">
        <v>10</v>
      </c>
      <c r="BU15" s="9" t="s">
        <v>10</v>
      </c>
      <c r="BV15" s="9" t="s">
        <v>22</v>
      </c>
      <c r="BW15" s="9" t="s">
        <v>10</v>
      </c>
      <c r="BX15" s="9" t="s">
        <v>23</v>
      </c>
      <c r="BY15" s="9" t="s">
        <v>10</v>
      </c>
      <c r="BZ15" s="9">
        <v>6</v>
      </c>
      <c r="CA15" s="9">
        <v>20</v>
      </c>
      <c r="CB15" s="9">
        <v>14</v>
      </c>
      <c r="CC15" s="9">
        <v>6</v>
      </c>
      <c r="CD15" s="9">
        <v>20</v>
      </c>
      <c r="CE15" s="9">
        <v>12</v>
      </c>
      <c r="CF15" s="9">
        <v>8</v>
      </c>
      <c r="CG15" s="9">
        <v>20</v>
      </c>
      <c r="CH15" s="9">
        <v>11</v>
      </c>
      <c r="CI15" s="9">
        <v>8</v>
      </c>
      <c r="CJ15" s="9">
        <v>12.5</v>
      </c>
      <c r="CK15" s="9">
        <v>10</v>
      </c>
      <c r="CL15" s="9">
        <v>9</v>
      </c>
      <c r="CM15" s="9">
        <v>60</v>
      </c>
      <c r="CN15" s="9">
        <v>37</v>
      </c>
      <c r="CO15" s="9">
        <v>22</v>
      </c>
      <c r="CP15" s="9">
        <v>1</v>
      </c>
      <c r="CQ15" s="9">
        <v>31.5</v>
      </c>
      <c r="CR15" s="9" t="s">
        <v>138</v>
      </c>
      <c r="CS15" s="28"/>
      <c r="CU15" s="9">
        <v>8</v>
      </c>
      <c r="CV15" s="9">
        <v>9</v>
      </c>
      <c r="CW15" s="9">
        <v>10</v>
      </c>
      <c r="CX15" s="9">
        <v>11</v>
      </c>
      <c r="CY15" s="9">
        <v>12</v>
      </c>
      <c r="CZ15" s="9">
        <v>13</v>
      </c>
      <c r="DA15" s="9">
        <v>14</v>
      </c>
      <c r="DB15" s="9">
        <v>15</v>
      </c>
      <c r="DC15" s="9">
        <v>16</v>
      </c>
      <c r="DD15" s="9">
        <v>17</v>
      </c>
      <c r="DE15" s="9">
        <v>18</v>
      </c>
      <c r="DF15" s="9">
        <v>19</v>
      </c>
      <c r="DG15" s="9">
        <v>20</v>
      </c>
      <c r="DH15" s="9">
        <v>21</v>
      </c>
      <c r="DI15" s="9">
        <v>22</v>
      </c>
      <c r="DJ15" s="9">
        <v>23</v>
      </c>
      <c r="DK15" s="9">
        <v>24</v>
      </c>
      <c r="DL15" s="9">
        <v>25</v>
      </c>
      <c r="DM15" s="9">
        <v>26</v>
      </c>
      <c r="DN15" s="9">
        <v>27</v>
      </c>
    </row>
    <row r="16" spans="1:168" x14ac:dyDescent="0.25">
      <c r="A16" s="9">
        <v>9038588</v>
      </c>
      <c r="B16" s="9" t="s">
        <v>80</v>
      </c>
      <c r="C16" s="9" t="s">
        <v>81</v>
      </c>
      <c r="D16" s="9" t="s">
        <v>82</v>
      </c>
      <c r="E16" s="25">
        <v>6</v>
      </c>
      <c r="H16" s="9" t="s">
        <v>23</v>
      </c>
      <c r="I16" s="9" t="s">
        <v>22</v>
      </c>
      <c r="J16" s="9" t="s">
        <v>9</v>
      </c>
      <c r="K16" s="9" t="s">
        <v>9</v>
      </c>
      <c r="L16" s="9" t="s">
        <v>10</v>
      </c>
      <c r="M16" s="9" t="s">
        <v>9</v>
      </c>
      <c r="N16" s="9" t="s">
        <v>23</v>
      </c>
      <c r="O16" s="9" t="s">
        <v>22</v>
      </c>
      <c r="P16" s="9" t="s">
        <v>9</v>
      </c>
      <c r="Q16" s="9" t="s">
        <v>9</v>
      </c>
      <c r="R16" s="9" t="s">
        <v>10</v>
      </c>
      <c r="S16" s="9" t="s">
        <v>10</v>
      </c>
      <c r="T16" s="9" t="s">
        <v>9</v>
      </c>
      <c r="U16" s="9" t="s">
        <v>10</v>
      </c>
      <c r="V16" s="9" t="s">
        <v>22</v>
      </c>
      <c r="W16" s="9" t="s">
        <v>9</v>
      </c>
      <c r="X16" s="9" t="s">
        <v>22</v>
      </c>
      <c r="Y16" s="9" t="s">
        <v>22</v>
      </c>
      <c r="Z16" s="9" t="s">
        <v>23</v>
      </c>
      <c r="AA16" s="9" t="s">
        <v>10</v>
      </c>
      <c r="AG16" s="9" t="s">
        <v>23</v>
      </c>
      <c r="AH16" s="9" t="s">
        <v>22</v>
      </c>
      <c r="AI16" s="9" t="s">
        <v>23</v>
      </c>
      <c r="AJ16" s="9" t="s">
        <v>9</v>
      </c>
      <c r="AK16" s="9" t="s">
        <v>23</v>
      </c>
      <c r="AL16" s="9" t="s">
        <v>9</v>
      </c>
      <c r="AM16" s="9" t="s">
        <v>22</v>
      </c>
      <c r="AN16" s="9" t="s">
        <v>23</v>
      </c>
      <c r="AO16" s="9" t="s">
        <v>10</v>
      </c>
      <c r="AQ16" s="9" t="s">
        <v>22</v>
      </c>
      <c r="AR16" s="9" t="s">
        <v>23</v>
      </c>
      <c r="AS16" s="9" t="s">
        <v>23</v>
      </c>
      <c r="AT16" s="9" t="s">
        <v>9</v>
      </c>
      <c r="AU16" s="9" t="s">
        <v>9</v>
      </c>
      <c r="AV16" s="9" t="s">
        <v>22</v>
      </c>
      <c r="AW16" s="9" t="s">
        <v>22</v>
      </c>
      <c r="AX16" s="9" t="s">
        <v>23</v>
      </c>
      <c r="AY16" s="9" t="s">
        <v>22</v>
      </c>
      <c r="AZ16" s="9" t="s">
        <v>10</v>
      </c>
      <c r="BF16" s="9" t="s">
        <v>9</v>
      </c>
      <c r="BG16" s="9" t="s">
        <v>22</v>
      </c>
      <c r="BH16" s="9" t="s">
        <v>9</v>
      </c>
      <c r="BI16" s="9" t="s">
        <v>22</v>
      </c>
      <c r="BJ16" s="9" t="s">
        <v>23</v>
      </c>
      <c r="BK16" s="9" t="s">
        <v>9</v>
      </c>
      <c r="BL16" s="9" t="s">
        <v>9</v>
      </c>
      <c r="BM16" s="9" t="s">
        <v>22</v>
      </c>
      <c r="BN16" s="9" t="s">
        <v>10</v>
      </c>
      <c r="BO16" s="9" t="s">
        <v>10</v>
      </c>
      <c r="BP16" s="9" t="s">
        <v>10</v>
      </c>
      <c r="BQ16" s="9" t="s">
        <v>9</v>
      </c>
      <c r="BR16" s="9" t="s">
        <v>9</v>
      </c>
      <c r="BS16" s="9" t="s">
        <v>22</v>
      </c>
      <c r="BT16" s="9" t="s">
        <v>9</v>
      </c>
      <c r="BU16" s="9" t="s">
        <v>22</v>
      </c>
      <c r="BV16" s="9" t="s">
        <v>22</v>
      </c>
      <c r="BW16" s="9" t="s">
        <v>22</v>
      </c>
      <c r="BX16" s="9" t="s">
        <v>23</v>
      </c>
      <c r="BY16" s="9" t="s">
        <v>9</v>
      </c>
      <c r="BZ16" s="9">
        <v>6</v>
      </c>
      <c r="CA16" s="9">
        <v>20</v>
      </c>
      <c r="CB16" s="9">
        <v>16</v>
      </c>
      <c r="CC16" s="9">
        <v>4</v>
      </c>
      <c r="CD16" s="9">
        <v>20</v>
      </c>
      <c r="CE16" s="9">
        <v>18</v>
      </c>
      <c r="CF16" s="9">
        <v>1</v>
      </c>
      <c r="CG16" s="9">
        <v>20</v>
      </c>
      <c r="CH16" s="9">
        <v>18</v>
      </c>
      <c r="CI16" s="9">
        <v>2</v>
      </c>
      <c r="CJ16" s="9">
        <v>15</v>
      </c>
      <c r="CK16" s="9">
        <v>17.75</v>
      </c>
      <c r="CL16" s="9">
        <v>17.5</v>
      </c>
      <c r="CM16" s="9">
        <v>60</v>
      </c>
      <c r="CN16" s="9">
        <v>52</v>
      </c>
      <c r="CO16" s="9">
        <v>7</v>
      </c>
      <c r="CP16" s="9">
        <v>1</v>
      </c>
      <c r="CQ16" s="9">
        <v>50.25</v>
      </c>
      <c r="CR16" s="9" t="s">
        <v>139</v>
      </c>
      <c r="CU16" s="9">
        <v>33</v>
      </c>
      <c r="CV16" s="9">
        <v>34</v>
      </c>
      <c r="CW16" s="9">
        <v>35</v>
      </c>
      <c r="CX16" s="9">
        <v>36</v>
      </c>
      <c r="CY16" s="9">
        <v>37</v>
      </c>
      <c r="CZ16" s="9">
        <v>38</v>
      </c>
      <c r="DA16" s="9">
        <v>39</v>
      </c>
      <c r="DB16" s="9">
        <v>40</v>
      </c>
      <c r="DC16" s="9">
        <v>41</v>
      </c>
      <c r="DD16" s="9">
        <v>42</v>
      </c>
      <c r="DE16" s="9">
        <v>43</v>
      </c>
      <c r="DF16" s="9">
        <v>44</v>
      </c>
      <c r="DG16" s="9">
        <v>45</v>
      </c>
      <c r="DH16" s="9">
        <v>46</v>
      </c>
      <c r="DI16" s="9">
        <v>47</v>
      </c>
      <c r="DJ16" s="9">
        <v>48</v>
      </c>
      <c r="DK16" s="9">
        <v>49</v>
      </c>
      <c r="DL16" s="9">
        <v>50</v>
      </c>
      <c r="DM16" s="9">
        <v>51</v>
      </c>
      <c r="DN16" s="9">
        <v>52</v>
      </c>
    </row>
    <row r="17" spans="1:123" x14ac:dyDescent="0.25">
      <c r="A17" s="9">
        <v>4819887</v>
      </c>
      <c r="B17" s="9" t="s">
        <v>83</v>
      </c>
      <c r="C17" s="9" t="s">
        <v>84</v>
      </c>
      <c r="D17" s="9" t="s">
        <v>85</v>
      </c>
      <c r="E17" s="25">
        <v>6</v>
      </c>
      <c r="H17" s="9" t="s">
        <v>23</v>
      </c>
      <c r="I17" s="9" t="s">
        <v>22</v>
      </c>
      <c r="J17" s="9" t="s">
        <v>9</v>
      </c>
      <c r="K17" s="9" t="s">
        <v>23</v>
      </c>
      <c r="L17" s="9" t="s">
        <v>10</v>
      </c>
      <c r="M17" s="9" t="s">
        <v>9</v>
      </c>
      <c r="N17" s="9" t="s">
        <v>10</v>
      </c>
      <c r="O17" s="9" t="s">
        <v>22</v>
      </c>
      <c r="P17" s="9" t="s">
        <v>10</v>
      </c>
      <c r="Q17" s="9" t="s">
        <v>9</v>
      </c>
      <c r="R17" s="9" t="s">
        <v>10</v>
      </c>
      <c r="S17" s="9" t="s">
        <v>22</v>
      </c>
      <c r="T17" s="9" t="s">
        <v>9</v>
      </c>
      <c r="U17" s="9" t="s">
        <v>10</v>
      </c>
      <c r="V17" s="9" t="s">
        <v>22</v>
      </c>
      <c r="W17" s="9" t="s">
        <v>9</v>
      </c>
      <c r="X17" s="9" t="s">
        <v>22</v>
      </c>
      <c r="Y17" s="9" t="s">
        <v>23</v>
      </c>
      <c r="Z17" s="9" t="s">
        <v>23</v>
      </c>
      <c r="AA17" s="9" t="s">
        <v>10</v>
      </c>
      <c r="AH17" s="9" t="s">
        <v>22</v>
      </c>
      <c r="AI17" s="9" t="s">
        <v>9</v>
      </c>
      <c r="AJ17" s="9" t="s">
        <v>10</v>
      </c>
      <c r="AK17" s="9" t="s">
        <v>9</v>
      </c>
      <c r="AL17" s="9" t="s">
        <v>9</v>
      </c>
      <c r="AM17" s="9" t="s">
        <v>22</v>
      </c>
      <c r="AN17" s="9" t="s">
        <v>22</v>
      </c>
      <c r="AO17" s="9" t="s">
        <v>10</v>
      </c>
      <c r="AP17" s="9" t="s">
        <v>22</v>
      </c>
      <c r="AR17" s="9" t="s">
        <v>9</v>
      </c>
      <c r="AS17" s="9" t="s">
        <v>9</v>
      </c>
      <c r="AU17" s="9" t="s">
        <v>9</v>
      </c>
      <c r="AV17" s="9" t="s">
        <v>22</v>
      </c>
      <c r="AW17" s="9" t="s">
        <v>22</v>
      </c>
      <c r="AY17" s="9" t="s">
        <v>22</v>
      </c>
      <c r="AZ17" s="9" t="s">
        <v>22</v>
      </c>
      <c r="BF17" s="9" t="s">
        <v>9</v>
      </c>
      <c r="BH17" s="9" t="s">
        <v>9</v>
      </c>
      <c r="BJ17" s="9" t="s">
        <v>23</v>
      </c>
      <c r="BK17" s="9" t="s">
        <v>10</v>
      </c>
      <c r="BL17" s="9" t="s">
        <v>9</v>
      </c>
      <c r="BM17" s="9" t="s">
        <v>22</v>
      </c>
      <c r="BO17" s="9" t="s">
        <v>22</v>
      </c>
      <c r="BP17" s="9" t="s">
        <v>10</v>
      </c>
      <c r="BQ17" s="9" t="s">
        <v>9</v>
      </c>
      <c r="BR17" s="9" t="s">
        <v>9</v>
      </c>
      <c r="BS17" s="9" t="s">
        <v>22</v>
      </c>
      <c r="BT17" s="9" t="s">
        <v>9</v>
      </c>
      <c r="BU17" s="9" t="s">
        <v>22</v>
      </c>
      <c r="BV17" s="9" t="s">
        <v>10</v>
      </c>
      <c r="BW17" s="9" t="s">
        <v>10</v>
      </c>
      <c r="BX17" s="9" t="s">
        <v>23</v>
      </c>
      <c r="BY17" s="9" t="s">
        <v>10</v>
      </c>
      <c r="BZ17" s="9">
        <v>6</v>
      </c>
      <c r="CA17" s="9">
        <v>20</v>
      </c>
      <c r="CB17" s="9">
        <v>19</v>
      </c>
      <c r="CC17" s="9">
        <v>1</v>
      </c>
      <c r="CD17" s="9">
        <v>20</v>
      </c>
      <c r="CE17" s="9">
        <v>9</v>
      </c>
      <c r="CF17" s="9">
        <v>7</v>
      </c>
      <c r="CG17" s="9">
        <v>20</v>
      </c>
      <c r="CH17" s="9">
        <v>13</v>
      </c>
      <c r="CI17" s="9">
        <v>4</v>
      </c>
      <c r="CJ17" s="9">
        <v>18.75</v>
      </c>
      <c r="CK17" s="9">
        <v>7.25</v>
      </c>
      <c r="CL17" s="9">
        <v>12</v>
      </c>
      <c r="CM17" s="9">
        <v>60</v>
      </c>
      <c r="CN17" s="9">
        <v>41</v>
      </c>
      <c r="CO17" s="9">
        <v>12</v>
      </c>
      <c r="CP17" s="9">
        <v>7</v>
      </c>
      <c r="CQ17" s="9">
        <v>38</v>
      </c>
      <c r="CR17" s="9" t="s">
        <v>140</v>
      </c>
      <c r="CU17" s="9">
        <v>58</v>
      </c>
      <c r="CV17" s="9">
        <v>59</v>
      </c>
      <c r="CW17" s="9">
        <v>60</v>
      </c>
      <c r="CX17" s="9">
        <v>61</v>
      </c>
      <c r="CY17" s="9">
        <v>62</v>
      </c>
      <c r="CZ17" s="9">
        <v>63</v>
      </c>
      <c r="DA17" s="9">
        <v>64</v>
      </c>
      <c r="DB17" s="9">
        <v>65</v>
      </c>
      <c r="DC17" s="9">
        <v>66</v>
      </c>
      <c r="DD17" s="9">
        <v>67</v>
      </c>
      <c r="DE17" s="9">
        <v>68</v>
      </c>
      <c r="DF17" s="9">
        <v>69</v>
      </c>
      <c r="DG17" s="9">
        <v>70</v>
      </c>
      <c r="DH17" s="9">
        <v>71</v>
      </c>
      <c r="DI17" s="9">
        <v>72</v>
      </c>
      <c r="DJ17" s="9">
        <v>73</v>
      </c>
      <c r="DK17" s="9">
        <v>74</v>
      </c>
      <c r="DL17" s="9">
        <v>75</v>
      </c>
      <c r="DM17" s="9">
        <v>76</v>
      </c>
      <c r="DN17" s="9">
        <v>77</v>
      </c>
    </row>
    <row r="18" spans="1:123" x14ac:dyDescent="0.25">
      <c r="A18" s="9">
        <v>8091041</v>
      </c>
      <c r="B18" s="9" t="s">
        <v>86</v>
      </c>
      <c r="C18" s="9" t="s">
        <v>87</v>
      </c>
      <c r="D18" s="9" t="s">
        <v>88</v>
      </c>
      <c r="E18" s="25">
        <v>6</v>
      </c>
      <c r="H18" s="9" t="s">
        <v>23</v>
      </c>
      <c r="I18" s="9" t="s">
        <v>22</v>
      </c>
      <c r="J18" s="9" t="s">
        <v>9</v>
      </c>
      <c r="K18" s="9" t="s">
        <v>10</v>
      </c>
      <c r="L18" s="9" t="s">
        <v>10</v>
      </c>
      <c r="M18" s="9" t="s">
        <v>9</v>
      </c>
      <c r="N18" s="9" t="s">
        <v>23</v>
      </c>
      <c r="O18" s="9" t="s">
        <v>22</v>
      </c>
      <c r="P18" s="9" t="s">
        <v>10</v>
      </c>
      <c r="Q18" s="9" t="s">
        <v>9</v>
      </c>
      <c r="R18" s="9" t="s">
        <v>23</v>
      </c>
      <c r="S18" s="9" t="s">
        <v>22</v>
      </c>
      <c r="T18" s="9" t="s">
        <v>9</v>
      </c>
      <c r="U18" s="9" t="s">
        <v>23</v>
      </c>
      <c r="V18" s="9" t="s">
        <v>10</v>
      </c>
      <c r="W18" s="9" t="s">
        <v>9</v>
      </c>
      <c r="X18" s="9" t="s">
        <v>9</v>
      </c>
      <c r="Y18" s="9" t="s">
        <v>23</v>
      </c>
      <c r="Z18" s="9" t="s">
        <v>10</v>
      </c>
      <c r="AA18" s="9" t="s">
        <v>10</v>
      </c>
      <c r="AG18" s="9" t="s">
        <v>23</v>
      </c>
      <c r="AH18" s="9" t="s">
        <v>22</v>
      </c>
      <c r="AI18" s="9" t="s">
        <v>9</v>
      </c>
      <c r="AJ18" s="9" t="s">
        <v>10</v>
      </c>
      <c r="AK18" s="9" t="s">
        <v>23</v>
      </c>
      <c r="AL18" s="9" t="s">
        <v>9</v>
      </c>
      <c r="AM18" s="9" t="s">
        <v>22</v>
      </c>
      <c r="AN18" s="9" t="s">
        <v>22</v>
      </c>
      <c r="AO18" s="9" t="s">
        <v>10</v>
      </c>
      <c r="AQ18" s="9" t="s">
        <v>9</v>
      </c>
      <c r="AR18" s="9" t="s">
        <v>23</v>
      </c>
      <c r="AS18" s="9" t="s">
        <v>9</v>
      </c>
      <c r="AU18" s="9" t="s">
        <v>22</v>
      </c>
      <c r="AV18" s="9" t="s">
        <v>22</v>
      </c>
      <c r="AW18" s="9" t="s">
        <v>22</v>
      </c>
      <c r="AX18" s="9" t="s">
        <v>9</v>
      </c>
      <c r="AY18" s="9" t="s">
        <v>22</v>
      </c>
      <c r="AZ18" s="9" t="s">
        <v>9</v>
      </c>
      <c r="BF18" s="9" t="s">
        <v>23</v>
      </c>
      <c r="BG18" s="9" t="s">
        <v>10</v>
      </c>
      <c r="BH18" s="9" t="s">
        <v>9</v>
      </c>
      <c r="BI18" s="9" t="s">
        <v>22</v>
      </c>
      <c r="BJ18" s="9" t="s">
        <v>23</v>
      </c>
      <c r="BK18" s="9" t="s">
        <v>23</v>
      </c>
      <c r="BL18" s="9" t="s">
        <v>9</v>
      </c>
      <c r="BM18" s="9" t="s">
        <v>22</v>
      </c>
      <c r="BN18" s="9" t="s">
        <v>10</v>
      </c>
      <c r="BP18" s="9" t="s">
        <v>10</v>
      </c>
      <c r="BQ18" s="9" t="s">
        <v>22</v>
      </c>
      <c r="BR18" s="9" t="s">
        <v>9</v>
      </c>
      <c r="BT18" s="9" t="s">
        <v>23</v>
      </c>
      <c r="BU18" s="9" t="s">
        <v>22</v>
      </c>
      <c r="BV18" s="9" t="s">
        <v>10</v>
      </c>
      <c r="BW18" s="9" t="s">
        <v>22</v>
      </c>
      <c r="BX18" s="9" t="s">
        <v>23</v>
      </c>
      <c r="BY18" s="9" t="s">
        <v>9</v>
      </c>
      <c r="BZ18" s="9">
        <v>6</v>
      </c>
      <c r="CA18" s="9">
        <v>20</v>
      </c>
      <c r="CB18" s="9">
        <v>14</v>
      </c>
      <c r="CC18" s="9">
        <v>6</v>
      </c>
      <c r="CD18" s="9">
        <v>20</v>
      </c>
      <c r="CE18" s="9">
        <v>11</v>
      </c>
      <c r="CF18" s="9">
        <v>7</v>
      </c>
      <c r="CG18" s="9">
        <v>20</v>
      </c>
      <c r="CH18" s="9">
        <v>13</v>
      </c>
      <c r="CI18" s="9">
        <v>5</v>
      </c>
      <c r="CJ18" s="9">
        <v>12.5</v>
      </c>
      <c r="CK18" s="9">
        <v>9.25</v>
      </c>
      <c r="CL18" s="9">
        <v>11.75</v>
      </c>
      <c r="CM18" s="9">
        <v>60</v>
      </c>
      <c r="CN18" s="9">
        <v>38</v>
      </c>
      <c r="CO18" s="9">
        <v>18</v>
      </c>
      <c r="CP18" s="9">
        <v>4</v>
      </c>
      <c r="CQ18" s="9">
        <v>33.5</v>
      </c>
      <c r="CR18" s="9" t="s">
        <v>141</v>
      </c>
    </row>
    <row r="19" spans="1:123" x14ac:dyDescent="0.25">
      <c r="A19" s="9">
        <v>8502817</v>
      </c>
      <c r="B19" s="9" t="s">
        <v>89</v>
      </c>
      <c r="C19" s="9" t="s">
        <v>90</v>
      </c>
      <c r="D19" s="9" t="s">
        <v>91</v>
      </c>
      <c r="E19" s="25">
        <v>6</v>
      </c>
      <c r="H19" s="9" t="s">
        <v>23</v>
      </c>
      <c r="I19" s="9" t="s">
        <v>22</v>
      </c>
      <c r="J19" s="9" t="s">
        <v>9</v>
      </c>
      <c r="K19" s="9" t="s">
        <v>23</v>
      </c>
      <c r="L19" s="9" t="s">
        <v>23</v>
      </c>
      <c r="M19" s="9" t="s">
        <v>9</v>
      </c>
      <c r="N19" s="9" t="s">
        <v>23</v>
      </c>
      <c r="O19" s="9" t="s">
        <v>22</v>
      </c>
      <c r="P19" s="9" t="s">
        <v>10</v>
      </c>
      <c r="Q19" s="9" t="s">
        <v>9</v>
      </c>
      <c r="R19" s="9" t="s">
        <v>10</v>
      </c>
      <c r="S19" s="9" t="s">
        <v>10</v>
      </c>
      <c r="T19" s="9" t="s">
        <v>9</v>
      </c>
      <c r="U19" s="9" t="s">
        <v>9</v>
      </c>
      <c r="V19" s="9" t="s">
        <v>22</v>
      </c>
      <c r="W19" s="9" t="s">
        <v>9</v>
      </c>
      <c r="X19" s="9" t="s">
        <v>10</v>
      </c>
      <c r="Y19" s="9" t="s">
        <v>23</v>
      </c>
      <c r="Z19" s="9" t="s">
        <v>9</v>
      </c>
      <c r="AA19" s="9" t="s">
        <v>10</v>
      </c>
      <c r="AG19" s="9" t="s">
        <v>23</v>
      </c>
      <c r="AH19" s="9" t="s">
        <v>22</v>
      </c>
      <c r="AI19" s="9" t="s">
        <v>9</v>
      </c>
      <c r="AJ19" s="9" t="s">
        <v>10</v>
      </c>
      <c r="AK19" s="9" t="s">
        <v>23</v>
      </c>
      <c r="AM19" s="9" t="s">
        <v>22</v>
      </c>
      <c r="AN19" s="9" t="s">
        <v>22</v>
      </c>
      <c r="AO19" s="9" t="s">
        <v>10</v>
      </c>
      <c r="AQ19" s="9" t="s">
        <v>10</v>
      </c>
      <c r="AR19" s="9" t="s">
        <v>23</v>
      </c>
      <c r="AS19" s="9" t="s">
        <v>23</v>
      </c>
      <c r="AT19" s="9" t="s">
        <v>22</v>
      </c>
      <c r="AU19" s="9" t="s">
        <v>9</v>
      </c>
      <c r="AV19" s="9" t="s">
        <v>22</v>
      </c>
      <c r="AW19" s="9" t="s">
        <v>22</v>
      </c>
      <c r="AY19" s="9" t="s">
        <v>22</v>
      </c>
      <c r="BF19" s="9" t="s">
        <v>9</v>
      </c>
      <c r="BG19" s="9" t="s">
        <v>22</v>
      </c>
      <c r="BH19" s="9" t="s">
        <v>9</v>
      </c>
      <c r="BI19" s="9" t="s">
        <v>22</v>
      </c>
      <c r="BJ19" s="9" t="s">
        <v>23</v>
      </c>
      <c r="BK19" s="9" t="s">
        <v>23</v>
      </c>
      <c r="BL19" s="9" t="s">
        <v>9</v>
      </c>
      <c r="BM19" s="9" t="s">
        <v>22</v>
      </c>
      <c r="BO19" s="9" t="s">
        <v>10</v>
      </c>
      <c r="BP19" s="9" t="s">
        <v>10</v>
      </c>
      <c r="BR19" s="9" t="s">
        <v>9</v>
      </c>
      <c r="BS19" s="9" t="s">
        <v>22</v>
      </c>
      <c r="BT19" s="9" t="s">
        <v>10</v>
      </c>
      <c r="BU19" s="9" t="s">
        <v>22</v>
      </c>
      <c r="BV19" s="9" t="s">
        <v>23</v>
      </c>
      <c r="BW19" s="9" t="s">
        <v>22</v>
      </c>
      <c r="BX19" s="9" t="s">
        <v>10</v>
      </c>
      <c r="BZ19" s="9">
        <v>6</v>
      </c>
      <c r="CA19" s="9">
        <v>20</v>
      </c>
      <c r="CB19" s="9">
        <v>15</v>
      </c>
      <c r="CC19" s="9">
        <v>5</v>
      </c>
      <c r="CD19" s="9">
        <v>20</v>
      </c>
      <c r="CE19" s="9">
        <v>12</v>
      </c>
      <c r="CF19" s="9">
        <v>4</v>
      </c>
      <c r="CG19" s="9">
        <v>20</v>
      </c>
      <c r="CH19" s="9">
        <v>13</v>
      </c>
      <c r="CI19" s="9">
        <v>4</v>
      </c>
      <c r="CJ19" s="9">
        <v>13.75</v>
      </c>
      <c r="CK19" s="9">
        <v>11</v>
      </c>
      <c r="CL19" s="9">
        <v>12</v>
      </c>
      <c r="CM19" s="9">
        <v>60</v>
      </c>
      <c r="CN19" s="9">
        <v>40</v>
      </c>
      <c r="CO19" s="9">
        <v>13</v>
      </c>
      <c r="CP19" s="9">
        <v>7</v>
      </c>
      <c r="CQ19" s="9">
        <v>36.75</v>
      </c>
      <c r="CR19" s="9" t="s">
        <v>142</v>
      </c>
    </row>
    <row r="20" spans="1:123" x14ac:dyDescent="0.25">
      <c r="A20" s="9">
        <v>2864432</v>
      </c>
      <c r="B20" s="9" t="s">
        <v>92</v>
      </c>
      <c r="C20" s="9" t="s">
        <v>93</v>
      </c>
      <c r="D20" s="9" t="s">
        <v>63</v>
      </c>
      <c r="E20" s="25">
        <v>6</v>
      </c>
      <c r="H20" s="9" t="s">
        <v>22</v>
      </c>
      <c r="I20" s="9" t="s">
        <v>10</v>
      </c>
      <c r="J20" s="9" t="s">
        <v>9</v>
      </c>
      <c r="K20" s="9" t="s">
        <v>9</v>
      </c>
      <c r="L20" s="9" t="s">
        <v>10</v>
      </c>
      <c r="M20" s="9" t="s">
        <v>9</v>
      </c>
      <c r="N20" s="9" t="s">
        <v>10</v>
      </c>
      <c r="O20" s="9" t="s">
        <v>9</v>
      </c>
      <c r="P20" s="9" t="s">
        <v>23</v>
      </c>
      <c r="Q20" s="9" t="s">
        <v>22</v>
      </c>
      <c r="R20" s="9" t="s">
        <v>10</v>
      </c>
      <c r="S20" s="9" t="s">
        <v>10</v>
      </c>
      <c r="T20" s="9" t="s">
        <v>9</v>
      </c>
      <c r="U20" s="9" t="s">
        <v>10</v>
      </c>
      <c r="V20" s="9" t="s">
        <v>22</v>
      </c>
      <c r="W20" s="9" t="s">
        <v>9</v>
      </c>
      <c r="X20" s="9" t="s">
        <v>22</v>
      </c>
      <c r="Y20" s="9" t="s">
        <v>23</v>
      </c>
      <c r="AA20" s="9" t="s">
        <v>10</v>
      </c>
      <c r="AG20" s="9" t="s">
        <v>23</v>
      </c>
      <c r="AH20" s="9" t="s">
        <v>22</v>
      </c>
      <c r="AI20" s="9" t="s">
        <v>9</v>
      </c>
      <c r="AJ20" s="9" t="s">
        <v>9</v>
      </c>
      <c r="AL20" s="9" t="s">
        <v>9</v>
      </c>
      <c r="AM20" s="9" t="s">
        <v>22</v>
      </c>
      <c r="AN20" s="9" t="s">
        <v>22</v>
      </c>
      <c r="AO20" s="9" t="s">
        <v>10</v>
      </c>
      <c r="AQ20" s="9" t="s">
        <v>22</v>
      </c>
      <c r="AR20" s="9" t="s">
        <v>9</v>
      </c>
      <c r="AS20" s="9" t="s">
        <v>23</v>
      </c>
      <c r="AU20" s="9" t="s">
        <v>9</v>
      </c>
      <c r="AV20" s="9" t="s">
        <v>22</v>
      </c>
      <c r="AW20" s="9" t="s">
        <v>22</v>
      </c>
      <c r="AY20" s="9" t="s">
        <v>22</v>
      </c>
      <c r="AZ20" s="9" t="s">
        <v>10</v>
      </c>
      <c r="BF20" s="9" t="s">
        <v>9</v>
      </c>
      <c r="BG20" s="9" t="s">
        <v>22</v>
      </c>
      <c r="BH20" s="9" t="s">
        <v>9</v>
      </c>
      <c r="BI20" s="9" t="s">
        <v>22</v>
      </c>
      <c r="BJ20" s="9" t="s">
        <v>23</v>
      </c>
      <c r="BK20" s="9" t="s">
        <v>22</v>
      </c>
      <c r="BL20" s="9" t="s">
        <v>9</v>
      </c>
      <c r="BM20" s="9" t="s">
        <v>22</v>
      </c>
      <c r="BN20" s="9" t="s">
        <v>10</v>
      </c>
      <c r="BP20" s="9" t="s">
        <v>10</v>
      </c>
      <c r="BQ20" s="9" t="s">
        <v>9</v>
      </c>
      <c r="BR20" s="9" t="s">
        <v>9</v>
      </c>
      <c r="BS20" s="9" t="s">
        <v>22</v>
      </c>
      <c r="BT20" s="9" t="s">
        <v>22</v>
      </c>
      <c r="BU20" s="9" t="s">
        <v>22</v>
      </c>
      <c r="BV20" s="9" t="s">
        <v>22</v>
      </c>
      <c r="BX20" s="9" t="s">
        <v>23</v>
      </c>
      <c r="BY20" s="9" t="s">
        <v>9</v>
      </c>
      <c r="BZ20" s="9">
        <v>6</v>
      </c>
      <c r="CA20" s="9">
        <v>20</v>
      </c>
      <c r="CB20" s="9">
        <v>11</v>
      </c>
      <c r="CC20" s="9">
        <v>8</v>
      </c>
      <c r="CD20" s="9">
        <v>20</v>
      </c>
      <c r="CE20" s="9">
        <v>14</v>
      </c>
      <c r="CF20" s="9">
        <v>2</v>
      </c>
      <c r="CG20" s="9">
        <v>20</v>
      </c>
      <c r="CH20" s="9">
        <v>16</v>
      </c>
      <c r="CI20" s="9">
        <v>2</v>
      </c>
      <c r="CJ20" s="9">
        <v>9</v>
      </c>
      <c r="CK20" s="9">
        <v>13.5</v>
      </c>
      <c r="CL20" s="9">
        <v>15.5</v>
      </c>
      <c r="CM20" s="9">
        <v>60</v>
      </c>
      <c r="CN20" s="9">
        <v>41</v>
      </c>
      <c r="CO20" s="9">
        <v>12</v>
      </c>
      <c r="CP20" s="9">
        <v>7</v>
      </c>
      <c r="CQ20" s="9">
        <v>38</v>
      </c>
      <c r="CR20" s="9" t="s">
        <v>140</v>
      </c>
      <c r="CT20" s="9">
        <v>7</v>
      </c>
    </row>
    <row r="21" spans="1:123" x14ac:dyDescent="0.25">
      <c r="A21" s="9">
        <v>8369012</v>
      </c>
      <c r="B21" s="9" t="s">
        <v>94</v>
      </c>
      <c r="C21" s="9" t="s">
        <v>95</v>
      </c>
      <c r="D21" s="9" t="s">
        <v>96</v>
      </c>
      <c r="E21" s="25">
        <v>6</v>
      </c>
      <c r="H21" s="9" t="s">
        <v>23</v>
      </c>
      <c r="I21" s="9" t="s">
        <v>22</v>
      </c>
      <c r="J21" s="9" t="s">
        <v>9</v>
      </c>
      <c r="K21" s="9" t="s">
        <v>10</v>
      </c>
      <c r="L21" s="9" t="s">
        <v>10</v>
      </c>
      <c r="M21" s="9" t="s">
        <v>9</v>
      </c>
      <c r="N21" s="9" t="s">
        <v>22</v>
      </c>
      <c r="O21" s="9" t="s">
        <v>22</v>
      </c>
      <c r="P21" s="9" t="s">
        <v>10</v>
      </c>
      <c r="Q21" s="9" t="s">
        <v>22</v>
      </c>
      <c r="S21" s="9" t="s">
        <v>22</v>
      </c>
      <c r="T21" s="9" t="s">
        <v>22</v>
      </c>
      <c r="U21" s="9" t="s">
        <v>10</v>
      </c>
      <c r="V21" s="9" t="s">
        <v>22</v>
      </c>
      <c r="W21" s="9" t="s">
        <v>9</v>
      </c>
      <c r="X21" s="9" t="s">
        <v>22</v>
      </c>
      <c r="Y21" s="9" t="s">
        <v>23</v>
      </c>
      <c r="Z21" s="9" t="s">
        <v>23</v>
      </c>
      <c r="AA21" s="9" t="s">
        <v>10</v>
      </c>
      <c r="AG21" s="9" t="s">
        <v>22</v>
      </c>
      <c r="AH21" s="9" t="s">
        <v>9</v>
      </c>
      <c r="AI21" s="9" t="s">
        <v>23</v>
      </c>
      <c r="AJ21" s="9" t="s">
        <v>9</v>
      </c>
      <c r="AM21" s="9" t="s">
        <v>22</v>
      </c>
      <c r="AQ21" s="9" t="s">
        <v>22</v>
      </c>
      <c r="AS21" s="9" t="s">
        <v>23</v>
      </c>
      <c r="AT21" s="9" t="s">
        <v>22</v>
      </c>
      <c r="AU21" s="9" t="s">
        <v>9</v>
      </c>
      <c r="AV21" s="9" t="s">
        <v>22</v>
      </c>
      <c r="AX21" s="9" t="s">
        <v>9</v>
      </c>
      <c r="AY21" s="9" t="s">
        <v>22</v>
      </c>
      <c r="BF21" s="9" t="s">
        <v>22</v>
      </c>
      <c r="BH21" s="9" t="s">
        <v>9</v>
      </c>
      <c r="BJ21" s="9" t="s">
        <v>22</v>
      </c>
      <c r="BL21" s="9" t="s">
        <v>9</v>
      </c>
      <c r="BM21" s="9" t="s">
        <v>22</v>
      </c>
      <c r="BP21" s="9" t="s">
        <v>10</v>
      </c>
      <c r="BQ21" s="9" t="s">
        <v>9</v>
      </c>
      <c r="BU21" s="9" t="s">
        <v>10</v>
      </c>
      <c r="BX21" s="9" t="s">
        <v>23</v>
      </c>
      <c r="BZ21" s="9">
        <v>6</v>
      </c>
      <c r="CA21" s="9">
        <v>20</v>
      </c>
      <c r="CB21" s="9">
        <v>15</v>
      </c>
      <c r="CC21" s="9">
        <v>4</v>
      </c>
      <c r="CD21" s="9">
        <v>20</v>
      </c>
      <c r="CE21" s="9">
        <v>8</v>
      </c>
      <c r="CF21" s="9">
        <v>4</v>
      </c>
      <c r="CG21" s="9">
        <v>20</v>
      </c>
      <c r="CH21" s="9">
        <v>6</v>
      </c>
      <c r="CI21" s="9">
        <v>3</v>
      </c>
      <c r="CJ21" s="9">
        <v>14</v>
      </c>
      <c r="CK21" s="9">
        <v>7</v>
      </c>
      <c r="CL21" s="9">
        <v>5.25</v>
      </c>
      <c r="CM21" s="9">
        <v>60</v>
      </c>
      <c r="CN21" s="9">
        <v>29</v>
      </c>
      <c r="CO21" s="9">
        <v>11</v>
      </c>
      <c r="CP21" s="9">
        <v>20</v>
      </c>
      <c r="CQ21" s="9">
        <v>26.25</v>
      </c>
      <c r="CR21" s="9" t="s">
        <v>143</v>
      </c>
      <c r="CU21" s="9">
        <v>8</v>
      </c>
      <c r="CV21" s="9">
        <v>9</v>
      </c>
      <c r="CW21" s="9">
        <v>10</v>
      </c>
      <c r="CX21" s="9">
        <v>11</v>
      </c>
      <c r="CY21" s="9">
        <v>12</v>
      </c>
      <c r="CZ21" s="9">
        <v>13</v>
      </c>
      <c r="DA21" s="9">
        <v>14</v>
      </c>
      <c r="DB21" s="9">
        <v>15</v>
      </c>
      <c r="DC21" s="9">
        <v>16</v>
      </c>
      <c r="DD21" s="9">
        <v>17</v>
      </c>
      <c r="DE21" s="9">
        <v>18</v>
      </c>
      <c r="DF21" s="9">
        <v>19</v>
      </c>
      <c r="DG21" s="9">
        <v>20</v>
      </c>
      <c r="DH21" s="9">
        <v>21</v>
      </c>
      <c r="DI21" s="9">
        <v>22</v>
      </c>
      <c r="DJ21" s="9">
        <v>23</v>
      </c>
      <c r="DK21" s="9">
        <v>24</v>
      </c>
      <c r="DL21" s="9">
        <v>25</v>
      </c>
      <c r="DM21" s="9">
        <v>26</v>
      </c>
      <c r="DN21" s="9">
        <v>27</v>
      </c>
      <c r="DO21" s="9">
        <v>28</v>
      </c>
      <c r="DP21" s="9">
        <v>29</v>
      </c>
      <c r="DQ21" s="9">
        <v>30</v>
      </c>
      <c r="DR21" s="9">
        <v>31</v>
      </c>
      <c r="DS21" s="9">
        <v>32</v>
      </c>
    </row>
    <row r="22" spans="1:123" x14ac:dyDescent="0.25">
      <c r="A22" s="9">
        <v>7296240</v>
      </c>
      <c r="B22" s="9" t="s">
        <v>97</v>
      </c>
      <c r="C22" s="9" t="s">
        <v>98</v>
      </c>
      <c r="E22" s="25">
        <v>6</v>
      </c>
      <c r="H22" s="9" t="s">
        <v>23</v>
      </c>
      <c r="I22" s="9" t="s">
        <v>22</v>
      </c>
      <c r="J22" s="9" t="s">
        <v>9</v>
      </c>
      <c r="K22" s="9" t="s">
        <v>23</v>
      </c>
      <c r="L22" s="9" t="s">
        <v>9</v>
      </c>
      <c r="M22" s="9" t="s">
        <v>9</v>
      </c>
      <c r="N22" s="9" t="s">
        <v>23</v>
      </c>
      <c r="O22" s="9" t="s">
        <v>22</v>
      </c>
      <c r="P22" s="9" t="s">
        <v>22</v>
      </c>
      <c r="Q22" s="9" t="s">
        <v>9</v>
      </c>
      <c r="R22" s="9" t="s">
        <v>10</v>
      </c>
      <c r="S22" s="9" t="s">
        <v>22</v>
      </c>
      <c r="T22" s="9" t="s">
        <v>9</v>
      </c>
      <c r="U22" s="9" t="s">
        <v>10</v>
      </c>
      <c r="V22" s="9" t="s">
        <v>22</v>
      </c>
      <c r="W22" s="9" t="s">
        <v>9</v>
      </c>
      <c r="X22" s="9" t="s">
        <v>23</v>
      </c>
      <c r="Y22" s="9" t="s">
        <v>23</v>
      </c>
      <c r="Z22" s="9" t="s">
        <v>23</v>
      </c>
      <c r="AA22" s="9" t="s">
        <v>10</v>
      </c>
      <c r="AG22" s="9" t="s">
        <v>23</v>
      </c>
      <c r="AH22" s="9" t="s">
        <v>22</v>
      </c>
      <c r="AJ22" s="9" t="s">
        <v>9</v>
      </c>
      <c r="AL22" s="9" t="s">
        <v>9</v>
      </c>
      <c r="AM22" s="9" t="s">
        <v>10</v>
      </c>
      <c r="AN22" s="9" t="s">
        <v>22</v>
      </c>
      <c r="AO22" s="9" t="s">
        <v>10</v>
      </c>
      <c r="AQ22" s="9" t="s">
        <v>22</v>
      </c>
      <c r="AR22" s="9" t="s">
        <v>23</v>
      </c>
      <c r="AU22" s="9" t="s">
        <v>9</v>
      </c>
      <c r="AV22" s="9" t="s">
        <v>22</v>
      </c>
      <c r="AX22" s="9" t="s">
        <v>23</v>
      </c>
      <c r="AY22" s="9" t="s">
        <v>22</v>
      </c>
      <c r="AZ22" s="9" t="s">
        <v>10</v>
      </c>
      <c r="BF22" s="9" t="s">
        <v>9</v>
      </c>
      <c r="BG22" s="9" t="s">
        <v>22</v>
      </c>
      <c r="BH22" s="9" t="s">
        <v>9</v>
      </c>
      <c r="BI22" s="9" t="s">
        <v>22</v>
      </c>
      <c r="BJ22" s="9" t="s">
        <v>23</v>
      </c>
      <c r="BL22" s="9" t="s">
        <v>9</v>
      </c>
      <c r="BM22" s="9" t="s">
        <v>22</v>
      </c>
      <c r="BN22" s="9" t="s">
        <v>10</v>
      </c>
      <c r="BO22" s="9" t="s">
        <v>10</v>
      </c>
      <c r="BP22" s="9" t="s">
        <v>10</v>
      </c>
      <c r="BQ22" s="9" t="s">
        <v>9</v>
      </c>
      <c r="BR22" s="9" t="s">
        <v>9</v>
      </c>
      <c r="BS22" s="9" t="s">
        <v>22</v>
      </c>
      <c r="BT22" s="9" t="s">
        <v>9</v>
      </c>
      <c r="BU22" s="9" t="s">
        <v>22</v>
      </c>
      <c r="BV22" s="9" t="s">
        <v>10</v>
      </c>
      <c r="BX22" s="9" t="s">
        <v>23</v>
      </c>
      <c r="BY22" s="9" t="s">
        <v>23</v>
      </c>
      <c r="BZ22" s="9">
        <v>6</v>
      </c>
      <c r="CA22" s="9">
        <v>20</v>
      </c>
      <c r="CB22" s="9">
        <v>17</v>
      </c>
      <c r="CC22" s="9">
        <v>3</v>
      </c>
      <c r="CD22" s="9">
        <v>20</v>
      </c>
      <c r="CE22" s="9">
        <v>13</v>
      </c>
      <c r="CF22" s="9">
        <v>1</v>
      </c>
      <c r="CG22" s="9">
        <v>20</v>
      </c>
      <c r="CH22" s="9">
        <v>17</v>
      </c>
      <c r="CI22" s="9">
        <v>1</v>
      </c>
      <c r="CJ22" s="9">
        <v>16.25</v>
      </c>
      <c r="CK22" s="9">
        <v>12.75</v>
      </c>
      <c r="CL22" s="9">
        <v>16.75</v>
      </c>
      <c r="CM22" s="9">
        <v>60</v>
      </c>
      <c r="CN22" s="9">
        <v>47</v>
      </c>
      <c r="CO22" s="9">
        <v>5</v>
      </c>
      <c r="CP22" s="9">
        <v>8</v>
      </c>
      <c r="CQ22" s="9">
        <v>45.75</v>
      </c>
      <c r="CR22" s="9" t="s">
        <v>144</v>
      </c>
      <c r="CU22" s="9">
        <v>33</v>
      </c>
      <c r="CV22" s="9">
        <v>34</v>
      </c>
      <c r="CW22" s="9">
        <v>35</v>
      </c>
      <c r="CX22" s="9">
        <v>36</v>
      </c>
      <c r="CY22" s="9">
        <v>37</v>
      </c>
      <c r="CZ22" s="9">
        <v>38</v>
      </c>
      <c r="DA22" s="9">
        <v>39</v>
      </c>
      <c r="DB22" s="9">
        <v>40</v>
      </c>
      <c r="DC22" s="9">
        <v>41</v>
      </c>
      <c r="DD22" s="9">
        <v>42</v>
      </c>
      <c r="DE22" s="9">
        <v>43</v>
      </c>
      <c r="DF22" s="9">
        <v>44</v>
      </c>
      <c r="DG22" s="9">
        <v>45</v>
      </c>
      <c r="DH22" s="9">
        <v>46</v>
      </c>
      <c r="DI22" s="9">
        <v>47</v>
      </c>
      <c r="DJ22" s="9">
        <v>48</v>
      </c>
      <c r="DK22" s="9">
        <v>49</v>
      </c>
      <c r="DL22" s="9">
        <v>50</v>
      </c>
      <c r="DM22" s="9">
        <v>51</v>
      </c>
      <c r="DN22" s="9">
        <v>52</v>
      </c>
      <c r="DO22" s="9">
        <v>53</v>
      </c>
      <c r="DP22" s="9">
        <v>54</v>
      </c>
      <c r="DQ22" s="9">
        <v>55</v>
      </c>
      <c r="DR22" s="9">
        <v>56</v>
      </c>
      <c r="DS22" s="9">
        <v>57</v>
      </c>
    </row>
    <row r="23" spans="1:123" x14ac:dyDescent="0.25">
      <c r="A23" s="9">
        <v>8880329</v>
      </c>
      <c r="B23" s="9" t="s">
        <v>99</v>
      </c>
      <c r="C23" s="9" t="s">
        <v>100</v>
      </c>
      <c r="D23" s="9" t="s">
        <v>101</v>
      </c>
      <c r="E23" s="25">
        <v>6</v>
      </c>
      <c r="H23" s="9" t="s">
        <v>23</v>
      </c>
      <c r="I23" s="9" t="s">
        <v>22</v>
      </c>
      <c r="J23" s="9" t="s">
        <v>9</v>
      </c>
      <c r="K23" s="9" t="s">
        <v>10</v>
      </c>
      <c r="L23" s="9" t="s">
        <v>23</v>
      </c>
      <c r="M23" s="9" t="s">
        <v>9</v>
      </c>
      <c r="N23" s="9" t="s">
        <v>22</v>
      </c>
      <c r="O23" s="9" t="s">
        <v>9</v>
      </c>
      <c r="P23" s="9" t="s">
        <v>23</v>
      </c>
      <c r="Q23" s="9" t="s">
        <v>22</v>
      </c>
      <c r="R23" s="9" t="s">
        <v>22</v>
      </c>
      <c r="S23" s="9" t="s">
        <v>9</v>
      </c>
      <c r="T23" s="9" t="s">
        <v>22</v>
      </c>
      <c r="U23" s="9" t="s">
        <v>23</v>
      </c>
      <c r="V23" s="9" t="s">
        <v>10</v>
      </c>
      <c r="W23" s="9" t="s">
        <v>9</v>
      </c>
      <c r="X23" s="9" t="s">
        <v>22</v>
      </c>
      <c r="Y23" s="9" t="s">
        <v>23</v>
      </c>
      <c r="Z23" s="9" t="s">
        <v>23</v>
      </c>
      <c r="AA23" s="9" t="s">
        <v>10</v>
      </c>
      <c r="AG23" s="9" t="s">
        <v>10</v>
      </c>
      <c r="AH23" s="9" t="s">
        <v>22</v>
      </c>
      <c r="AI23" s="9" t="s">
        <v>9</v>
      </c>
      <c r="AJ23" s="9" t="s">
        <v>10</v>
      </c>
      <c r="AK23" s="9" t="s">
        <v>23</v>
      </c>
      <c r="AL23" s="9" t="s">
        <v>9</v>
      </c>
      <c r="AM23" s="9" t="s">
        <v>9</v>
      </c>
      <c r="AN23" s="9" t="s">
        <v>22</v>
      </c>
      <c r="AO23" s="9" t="s">
        <v>10</v>
      </c>
      <c r="AP23" s="9" t="s">
        <v>22</v>
      </c>
      <c r="AQ23" s="9" t="s">
        <v>22</v>
      </c>
      <c r="AR23" s="9" t="s">
        <v>23</v>
      </c>
      <c r="AS23" s="9" t="s">
        <v>22</v>
      </c>
      <c r="AT23" s="9" t="s">
        <v>23</v>
      </c>
      <c r="AU23" s="9" t="s">
        <v>9</v>
      </c>
      <c r="AV23" s="9" t="s">
        <v>23</v>
      </c>
      <c r="AW23" s="9" t="s">
        <v>22</v>
      </c>
      <c r="AX23" s="9" t="s">
        <v>9</v>
      </c>
      <c r="AY23" s="9" t="s">
        <v>22</v>
      </c>
      <c r="AZ23" s="9" t="s">
        <v>9</v>
      </c>
      <c r="BF23" s="9" t="s">
        <v>9</v>
      </c>
      <c r="BG23" s="9" t="s">
        <v>22</v>
      </c>
      <c r="BH23" s="9" t="s">
        <v>9</v>
      </c>
      <c r="BI23" s="9" t="s">
        <v>22</v>
      </c>
      <c r="BJ23" s="9" t="s">
        <v>22</v>
      </c>
      <c r="BK23" s="9" t="s">
        <v>23</v>
      </c>
      <c r="BL23" s="9" t="s">
        <v>9</v>
      </c>
      <c r="BM23" s="9" t="s">
        <v>22</v>
      </c>
      <c r="BN23" s="9" t="s">
        <v>10</v>
      </c>
      <c r="BO23" s="9" t="s">
        <v>10</v>
      </c>
      <c r="BP23" s="9" t="s">
        <v>10</v>
      </c>
      <c r="BQ23" s="9" t="s">
        <v>9</v>
      </c>
      <c r="BR23" s="9" t="s">
        <v>9</v>
      </c>
      <c r="BS23" s="9" t="s">
        <v>22</v>
      </c>
      <c r="BT23" s="9" t="s">
        <v>22</v>
      </c>
      <c r="BU23" s="9" t="s">
        <v>22</v>
      </c>
      <c r="BV23" s="9" t="s">
        <v>10</v>
      </c>
      <c r="BW23" s="9" t="s">
        <v>10</v>
      </c>
      <c r="BX23" s="9" t="s">
        <v>23</v>
      </c>
      <c r="BY23" s="9" t="s">
        <v>10</v>
      </c>
      <c r="BZ23" s="9">
        <v>6</v>
      </c>
      <c r="CA23" s="9">
        <v>20</v>
      </c>
      <c r="CB23" s="9">
        <v>9</v>
      </c>
      <c r="CC23" s="9">
        <v>11</v>
      </c>
      <c r="CD23" s="9">
        <v>20</v>
      </c>
      <c r="CE23" s="9">
        <v>10</v>
      </c>
      <c r="CF23" s="9">
        <v>10</v>
      </c>
      <c r="CG23" s="9">
        <v>20</v>
      </c>
      <c r="CH23" s="9">
        <v>15</v>
      </c>
      <c r="CI23" s="9">
        <v>5</v>
      </c>
      <c r="CJ23" s="9">
        <v>6.25</v>
      </c>
      <c r="CK23" s="9">
        <v>7.5</v>
      </c>
      <c r="CL23" s="9">
        <v>13.75</v>
      </c>
      <c r="CM23" s="9">
        <v>60</v>
      </c>
      <c r="CN23" s="9">
        <v>34</v>
      </c>
      <c r="CO23" s="9">
        <v>26</v>
      </c>
      <c r="CP23" s="9">
        <v>0</v>
      </c>
      <c r="CQ23" s="9">
        <v>27.5</v>
      </c>
      <c r="CR23" s="9" t="s">
        <v>145</v>
      </c>
      <c r="CU23" s="9">
        <v>58</v>
      </c>
      <c r="CV23" s="9">
        <v>59</v>
      </c>
      <c r="CW23" s="9">
        <v>60</v>
      </c>
      <c r="CX23" s="9">
        <v>61</v>
      </c>
      <c r="CY23" s="9">
        <v>62</v>
      </c>
      <c r="CZ23" s="9">
        <v>63</v>
      </c>
      <c r="DA23" s="9">
        <v>64</v>
      </c>
      <c r="DB23" s="9">
        <v>65</v>
      </c>
      <c r="DC23" s="9">
        <v>66</v>
      </c>
      <c r="DD23" s="9">
        <v>67</v>
      </c>
      <c r="DE23" s="9">
        <v>68</v>
      </c>
      <c r="DF23" s="9">
        <v>69</v>
      </c>
      <c r="DG23" s="9">
        <v>70</v>
      </c>
      <c r="DH23" s="9">
        <v>71</v>
      </c>
      <c r="DI23" s="9">
        <v>72</v>
      </c>
      <c r="DJ23" s="9">
        <v>73</v>
      </c>
      <c r="DK23" s="9">
        <v>74</v>
      </c>
      <c r="DL23" s="9">
        <v>75</v>
      </c>
      <c r="DM23" s="9">
        <v>76</v>
      </c>
      <c r="DN23" s="9">
        <v>77</v>
      </c>
      <c r="DO23" s="9">
        <v>78</v>
      </c>
      <c r="DP23" s="9">
        <v>79</v>
      </c>
      <c r="DQ23" s="9">
        <v>80</v>
      </c>
      <c r="DR23" s="9">
        <v>81</v>
      </c>
      <c r="DS23" s="9">
        <v>82</v>
      </c>
    </row>
    <row r="24" spans="1:123" x14ac:dyDescent="0.25">
      <c r="A24" s="9">
        <v>2637187</v>
      </c>
      <c r="B24" s="9" t="s">
        <v>94</v>
      </c>
      <c r="C24" s="9" t="s">
        <v>102</v>
      </c>
      <c r="D24" s="9" t="s">
        <v>103</v>
      </c>
      <c r="E24" s="25">
        <v>6</v>
      </c>
      <c r="H24" s="9" t="s">
        <v>23</v>
      </c>
      <c r="I24" s="9" t="s">
        <v>22</v>
      </c>
      <c r="J24" s="9" t="s">
        <v>9</v>
      </c>
      <c r="K24" s="9" t="s">
        <v>10</v>
      </c>
      <c r="L24" s="9" t="s">
        <v>10</v>
      </c>
      <c r="M24" s="9" t="s">
        <v>9</v>
      </c>
      <c r="N24" s="9" t="s">
        <v>23</v>
      </c>
      <c r="O24" s="9" t="s">
        <v>22</v>
      </c>
      <c r="P24" s="9" t="s">
        <v>22</v>
      </c>
      <c r="Q24" s="9" t="s">
        <v>23</v>
      </c>
      <c r="R24" s="9" t="s">
        <v>22</v>
      </c>
      <c r="S24" s="9" t="s">
        <v>10</v>
      </c>
      <c r="T24" s="9" t="s">
        <v>9</v>
      </c>
      <c r="U24" s="9" t="s">
        <v>10</v>
      </c>
      <c r="V24" s="9" t="s">
        <v>10</v>
      </c>
      <c r="W24" s="9" t="s">
        <v>22</v>
      </c>
      <c r="Y24" s="9" t="s">
        <v>23</v>
      </c>
      <c r="AA24" s="9" t="s">
        <v>10</v>
      </c>
      <c r="AG24" s="9" t="s">
        <v>9</v>
      </c>
      <c r="AH24" s="9" t="s">
        <v>22</v>
      </c>
      <c r="AI24" s="9" t="s">
        <v>9</v>
      </c>
      <c r="AJ24" s="9" t="s">
        <v>9</v>
      </c>
      <c r="AK24" s="9" t="s">
        <v>22</v>
      </c>
      <c r="AL24" s="9" t="s">
        <v>9</v>
      </c>
      <c r="AM24" s="9" t="s">
        <v>10</v>
      </c>
      <c r="AO24" s="9" t="s">
        <v>9</v>
      </c>
      <c r="AU24" s="9" t="s">
        <v>9</v>
      </c>
      <c r="AY24" s="9" t="s">
        <v>22</v>
      </c>
      <c r="AZ24" s="9" t="s">
        <v>10</v>
      </c>
      <c r="BF24" s="9" t="s">
        <v>9</v>
      </c>
      <c r="BG24" s="9" t="s">
        <v>22</v>
      </c>
      <c r="BH24" s="9" t="s">
        <v>9</v>
      </c>
      <c r="BI24" s="9" t="s">
        <v>22</v>
      </c>
      <c r="BJ24" s="9" t="s">
        <v>23</v>
      </c>
      <c r="BL24" s="9" t="s">
        <v>9</v>
      </c>
      <c r="BM24" s="9" t="s">
        <v>22</v>
      </c>
      <c r="BO24" s="9" t="s">
        <v>10</v>
      </c>
      <c r="BP24" s="9" t="s">
        <v>10</v>
      </c>
      <c r="BQ24" s="9" t="s">
        <v>9</v>
      </c>
      <c r="BR24" s="9" t="s">
        <v>9</v>
      </c>
      <c r="BT24" s="9" t="s">
        <v>9</v>
      </c>
      <c r="BU24" s="9" t="s">
        <v>22</v>
      </c>
      <c r="BV24" s="9" t="s">
        <v>10</v>
      </c>
      <c r="BX24" s="9" t="s">
        <v>23</v>
      </c>
      <c r="BY24" s="9" t="s">
        <v>9</v>
      </c>
      <c r="BZ24" s="9">
        <v>6</v>
      </c>
      <c r="CA24" s="9">
        <v>20</v>
      </c>
      <c r="CB24" s="9">
        <v>11</v>
      </c>
      <c r="CC24" s="9">
        <v>7</v>
      </c>
      <c r="CD24" s="9">
        <v>20</v>
      </c>
      <c r="CE24" s="9">
        <v>6</v>
      </c>
      <c r="CF24" s="9">
        <v>5</v>
      </c>
      <c r="CG24" s="9">
        <v>20</v>
      </c>
      <c r="CH24" s="9">
        <v>16</v>
      </c>
      <c r="CI24" s="9">
        <v>0</v>
      </c>
      <c r="CJ24" s="9">
        <v>9.25</v>
      </c>
      <c r="CK24" s="9">
        <v>4.75</v>
      </c>
      <c r="CL24" s="9">
        <v>16</v>
      </c>
      <c r="CM24" s="9">
        <v>60</v>
      </c>
      <c r="CN24" s="9">
        <v>33</v>
      </c>
      <c r="CO24" s="9">
        <v>12</v>
      </c>
      <c r="CP24" s="9">
        <v>15</v>
      </c>
      <c r="CQ24" s="9">
        <v>30</v>
      </c>
      <c r="CR24" s="9" t="s">
        <v>146</v>
      </c>
    </row>
    <row r="25" spans="1:123" x14ac:dyDescent="0.25">
      <c r="A25" s="9">
        <v>1197674</v>
      </c>
      <c r="B25" s="9" t="s">
        <v>104</v>
      </c>
      <c r="C25" s="9" t="s">
        <v>105</v>
      </c>
      <c r="D25" s="9" t="s">
        <v>106</v>
      </c>
      <c r="E25" s="25">
        <v>6</v>
      </c>
      <c r="H25" s="9" t="s">
        <v>23</v>
      </c>
      <c r="I25" s="9" t="s">
        <v>22</v>
      </c>
      <c r="J25" s="9" t="s">
        <v>9</v>
      </c>
      <c r="K25" s="9" t="s">
        <v>10</v>
      </c>
      <c r="L25" s="9" t="s">
        <v>10</v>
      </c>
      <c r="M25" s="9" t="s">
        <v>22</v>
      </c>
      <c r="N25" s="9" t="s">
        <v>10</v>
      </c>
      <c r="O25" s="9" t="s">
        <v>22</v>
      </c>
      <c r="P25" s="9" t="s">
        <v>10</v>
      </c>
      <c r="Q25" s="9" t="s">
        <v>9</v>
      </c>
      <c r="R25" s="9" t="s">
        <v>22</v>
      </c>
      <c r="S25" s="9" t="s">
        <v>10</v>
      </c>
      <c r="T25" s="9" t="s">
        <v>23</v>
      </c>
      <c r="U25" s="9" t="s">
        <v>10</v>
      </c>
      <c r="V25" s="9" t="s">
        <v>22</v>
      </c>
      <c r="W25" s="9" t="s">
        <v>22</v>
      </c>
      <c r="X25" s="9" t="s">
        <v>22</v>
      </c>
      <c r="Y25" s="9" t="s">
        <v>23</v>
      </c>
      <c r="Z25" s="9" t="s">
        <v>23</v>
      </c>
      <c r="AA25" s="9" t="s">
        <v>10</v>
      </c>
      <c r="AG25" s="9" t="s">
        <v>23</v>
      </c>
      <c r="AH25" s="9" t="s">
        <v>22</v>
      </c>
      <c r="AI25" s="9" t="s">
        <v>9</v>
      </c>
      <c r="AJ25" s="9" t="s">
        <v>10</v>
      </c>
      <c r="AK25" s="9" t="s">
        <v>23</v>
      </c>
      <c r="AL25" s="9" t="s">
        <v>9</v>
      </c>
      <c r="AM25" s="9" t="s">
        <v>23</v>
      </c>
      <c r="AN25" s="9" t="s">
        <v>22</v>
      </c>
      <c r="AO25" s="9" t="s">
        <v>10</v>
      </c>
      <c r="AP25" s="9" t="s">
        <v>22</v>
      </c>
      <c r="AQ25" s="9" t="s">
        <v>22</v>
      </c>
      <c r="AR25" s="9" t="s">
        <v>23</v>
      </c>
      <c r="AS25" s="9" t="s">
        <v>9</v>
      </c>
      <c r="AT25" s="9" t="s">
        <v>9</v>
      </c>
      <c r="AU25" s="9" t="s">
        <v>9</v>
      </c>
      <c r="AV25" s="9" t="s">
        <v>22</v>
      </c>
      <c r="AX25" s="9" t="s">
        <v>9</v>
      </c>
      <c r="AY25" s="9" t="s">
        <v>22</v>
      </c>
      <c r="AZ25" s="9" t="s">
        <v>22</v>
      </c>
      <c r="BF25" s="9" t="s">
        <v>9</v>
      </c>
      <c r="BG25" s="9" t="s">
        <v>9</v>
      </c>
      <c r="BH25" s="9" t="s">
        <v>10</v>
      </c>
      <c r="BI25" s="9" t="s">
        <v>10</v>
      </c>
      <c r="BJ25" s="9" t="s">
        <v>10</v>
      </c>
      <c r="BK25" s="9" t="s">
        <v>23</v>
      </c>
      <c r="BL25" s="9" t="s">
        <v>9</v>
      </c>
      <c r="BM25" s="9" t="s">
        <v>22</v>
      </c>
      <c r="BN25" s="9" t="s">
        <v>10</v>
      </c>
      <c r="BO25" s="9" t="s">
        <v>22</v>
      </c>
      <c r="BP25" s="9" t="s">
        <v>10</v>
      </c>
      <c r="BQ25" s="9" t="s">
        <v>9</v>
      </c>
      <c r="BR25" s="9" t="s">
        <v>22</v>
      </c>
      <c r="BS25" s="9" t="s">
        <v>22</v>
      </c>
      <c r="BU25" s="9" t="s">
        <v>22</v>
      </c>
      <c r="BV25" s="9" t="s">
        <v>22</v>
      </c>
      <c r="BW25" s="9" t="s">
        <v>22</v>
      </c>
      <c r="BX25" s="9" t="s">
        <v>22</v>
      </c>
      <c r="BZ25" s="9">
        <v>6</v>
      </c>
      <c r="CA25" s="9">
        <v>20</v>
      </c>
      <c r="CB25" s="9">
        <v>13</v>
      </c>
      <c r="CC25" s="9">
        <v>7</v>
      </c>
      <c r="CD25" s="9">
        <v>20</v>
      </c>
      <c r="CE25" s="9">
        <v>12</v>
      </c>
      <c r="CF25" s="9">
        <v>7</v>
      </c>
      <c r="CG25" s="9">
        <v>20</v>
      </c>
      <c r="CH25" s="9">
        <v>9</v>
      </c>
      <c r="CI25" s="9">
        <v>9</v>
      </c>
      <c r="CJ25" s="9">
        <v>11.25</v>
      </c>
      <c r="CK25" s="9">
        <v>10.25</v>
      </c>
      <c r="CL25" s="9">
        <v>6.75</v>
      </c>
      <c r="CM25" s="9">
        <v>60</v>
      </c>
      <c r="CN25" s="9">
        <v>34</v>
      </c>
      <c r="CO25" s="9">
        <v>23</v>
      </c>
      <c r="CP25" s="9">
        <v>3</v>
      </c>
      <c r="CQ25" s="9">
        <v>28.25</v>
      </c>
      <c r="CR25" s="9" t="s">
        <v>147</v>
      </c>
    </row>
    <row r="26" spans="1:123" x14ac:dyDescent="0.25">
      <c r="A26" s="9">
        <v>7017068</v>
      </c>
      <c r="B26" s="9" t="s">
        <v>107</v>
      </c>
      <c r="C26" s="9" t="s">
        <v>108</v>
      </c>
      <c r="D26" s="9" t="s">
        <v>109</v>
      </c>
      <c r="E26" s="25">
        <v>6</v>
      </c>
      <c r="H26" s="9" t="s">
        <v>23</v>
      </c>
      <c r="I26" s="9" t="s">
        <v>22</v>
      </c>
      <c r="J26" s="9" t="s">
        <v>22</v>
      </c>
      <c r="K26" s="9" t="s">
        <v>9</v>
      </c>
      <c r="L26" s="9" t="s">
        <v>23</v>
      </c>
      <c r="M26" s="9" t="s">
        <v>9</v>
      </c>
      <c r="N26" s="9" t="s">
        <v>10</v>
      </c>
      <c r="O26" s="9" t="s">
        <v>9</v>
      </c>
      <c r="P26" s="9" t="s">
        <v>10</v>
      </c>
      <c r="Q26" s="9" t="s">
        <v>9</v>
      </c>
      <c r="R26" s="9" t="s">
        <v>9</v>
      </c>
      <c r="S26" s="9" t="s">
        <v>10</v>
      </c>
      <c r="T26" s="9" t="s">
        <v>9</v>
      </c>
      <c r="U26" s="9" t="s">
        <v>23</v>
      </c>
      <c r="V26" s="9" t="s">
        <v>22</v>
      </c>
      <c r="W26" s="9" t="s">
        <v>9</v>
      </c>
      <c r="X26" s="9" t="s">
        <v>22</v>
      </c>
      <c r="Y26" s="9" t="s">
        <v>23</v>
      </c>
      <c r="Z26" s="9" t="s">
        <v>10</v>
      </c>
      <c r="AA26" s="9" t="s">
        <v>10</v>
      </c>
      <c r="AH26" s="9" t="s">
        <v>22</v>
      </c>
      <c r="AI26" s="9" t="s">
        <v>23</v>
      </c>
      <c r="AJ26" s="9" t="s">
        <v>9</v>
      </c>
      <c r="AL26" s="9" t="s">
        <v>22</v>
      </c>
      <c r="AM26" s="9" t="s">
        <v>23</v>
      </c>
      <c r="AN26" s="9" t="s">
        <v>10</v>
      </c>
      <c r="AO26" s="9" t="s">
        <v>10</v>
      </c>
      <c r="AQ26" s="9" t="s">
        <v>10</v>
      </c>
      <c r="AR26" s="9" t="s">
        <v>23</v>
      </c>
      <c r="AS26" s="9" t="s">
        <v>22</v>
      </c>
      <c r="AT26" s="9" t="s">
        <v>23</v>
      </c>
      <c r="AU26" s="9" t="s">
        <v>9</v>
      </c>
      <c r="AV26" s="9" t="s">
        <v>22</v>
      </c>
      <c r="AY26" s="9" t="s">
        <v>22</v>
      </c>
      <c r="AZ26" s="9" t="s">
        <v>9</v>
      </c>
      <c r="BF26" s="9" t="s">
        <v>23</v>
      </c>
      <c r="BG26" s="9" t="s">
        <v>22</v>
      </c>
      <c r="BH26" s="9" t="s">
        <v>9</v>
      </c>
      <c r="BI26" s="9" t="s">
        <v>22</v>
      </c>
      <c r="BJ26" s="9" t="s">
        <v>23</v>
      </c>
      <c r="BK26" s="9" t="s">
        <v>10</v>
      </c>
      <c r="BL26" s="9" t="s">
        <v>9</v>
      </c>
      <c r="BM26" s="9" t="s">
        <v>22</v>
      </c>
      <c r="BN26" s="9" t="s">
        <v>9</v>
      </c>
      <c r="BP26" s="9" t="s">
        <v>10</v>
      </c>
      <c r="BQ26" s="9" t="s">
        <v>9</v>
      </c>
      <c r="BR26" s="9" t="s">
        <v>9</v>
      </c>
      <c r="BS26" s="9" t="s">
        <v>22</v>
      </c>
      <c r="BT26" s="9" t="s">
        <v>22</v>
      </c>
      <c r="BU26" s="9" t="s">
        <v>22</v>
      </c>
      <c r="BV26" s="9" t="s">
        <v>10</v>
      </c>
      <c r="BW26" s="9" t="s">
        <v>22</v>
      </c>
      <c r="BX26" s="9" t="s">
        <v>23</v>
      </c>
      <c r="BY26" s="9" t="s">
        <v>9</v>
      </c>
      <c r="BZ26" s="9">
        <v>6</v>
      </c>
      <c r="CA26" s="9">
        <v>20</v>
      </c>
      <c r="CB26" s="9">
        <v>11</v>
      </c>
      <c r="CC26" s="9">
        <v>9</v>
      </c>
      <c r="CD26" s="9">
        <v>20</v>
      </c>
      <c r="CE26" s="9">
        <v>8</v>
      </c>
      <c r="CF26" s="9">
        <v>7</v>
      </c>
      <c r="CG26" s="9">
        <v>20</v>
      </c>
      <c r="CH26" s="9">
        <v>15</v>
      </c>
      <c r="CI26" s="9">
        <v>4</v>
      </c>
      <c r="CJ26" s="9">
        <v>8.75</v>
      </c>
      <c r="CK26" s="9">
        <v>6.25</v>
      </c>
      <c r="CL26" s="9">
        <v>14</v>
      </c>
      <c r="CM26" s="9">
        <v>60</v>
      </c>
      <c r="CN26" s="9">
        <v>34</v>
      </c>
      <c r="CO26" s="9">
        <v>20</v>
      </c>
      <c r="CP26" s="9">
        <v>6</v>
      </c>
      <c r="CQ26" s="9">
        <v>29</v>
      </c>
      <c r="CR26" s="9" t="s">
        <v>148</v>
      </c>
    </row>
    <row r="27" spans="1:123" x14ac:dyDescent="0.25">
      <c r="A27" s="9">
        <v>5649215</v>
      </c>
      <c r="B27" s="9" t="s">
        <v>110</v>
      </c>
      <c r="C27" s="9" t="s">
        <v>111</v>
      </c>
      <c r="D27" s="9" t="s">
        <v>112</v>
      </c>
      <c r="E27" s="25">
        <v>6</v>
      </c>
      <c r="H27" s="9" t="s">
        <v>22</v>
      </c>
      <c r="I27" s="9" t="s">
        <v>22</v>
      </c>
      <c r="J27" s="9" t="s">
        <v>22</v>
      </c>
      <c r="K27" s="9" t="s">
        <v>9</v>
      </c>
      <c r="L27" s="9" t="s">
        <v>10</v>
      </c>
      <c r="M27" s="9" t="s">
        <v>9</v>
      </c>
      <c r="N27" s="9" t="s">
        <v>10</v>
      </c>
      <c r="O27" s="9" t="s">
        <v>22</v>
      </c>
      <c r="P27" s="9" t="s">
        <v>10</v>
      </c>
      <c r="Q27" s="9" t="s">
        <v>9</v>
      </c>
      <c r="R27" s="9" t="s">
        <v>9</v>
      </c>
      <c r="S27" s="9" t="s">
        <v>22</v>
      </c>
      <c r="T27" s="9" t="s">
        <v>9</v>
      </c>
      <c r="U27" s="9" t="s">
        <v>10</v>
      </c>
      <c r="V27" s="9" t="s">
        <v>22</v>
      </c>
      <c r="W27" s="9" t="s">
        <v>9</v>
      </c>
      <c r="X27" s="9" t="s">
        <v>9</v>
      </c>
      <c r="Y27" s="9" t="s">
        <v>23</v>
      </c>
      <c r="Z27" s="9" t="s">
        <v>10</v>
      </c>
      <c r="AA27" s="9" t="s">
        <v>10</v>
      </c>
      <c r="AH27" s="9" t="s">
        <v>22</v>
      </c>
      <c r="AI27" s="9" t="s">
        <v>23</v>
      </c>
      <c r="AJ27" s="9" t="s">
        <v>10</v>
      </c>
      <c r="AR27" s="9" t="s">
        <v>9</v>
      </c>
      <c r="AU27" s="9" t="s">
        <v>9</v>
      </c>
      <c r="AV27" s="9" t="s">
        <v>22</v>
      </c>
      <c r="AW27" s="9" t="s">
        <v>22</v>
      </c>
      <c r="AY27" s="9" t="s">
        <v>22</v>
      </c>
      <c r="AZ27" s="9" t="s">
        <v>9</v>
      </c>
      <c r="BF27" s="9" t="s">
        <v>9</v>
      </c>
      <c r="BH27" s="9" t="s">
        <v>9</v>
      </c>
      <c r="BJ27" s="9" t="s">
        <v>23</v>
      </c>
      <c r="BL27" s="9" t="s">
        <v>9</v>
      </c>
      <c r="BM27" s="9" t="s">
        <v>22</v>
      </c>
      <c r="BP27" s="9" t="s">
        <v>10</v>
      </c>
      <c r="BQ27" s="9" t="s">
        <v>22</v>
      </c>
      <c r="BR27" s="9" t="s">
        <v>9</v>
      </c>
      <c r="BS27" s="9" t="s">
        <v>22</v>
      </c>
      <c r="BT27" s="9" t="s">
        <v>9</v>
      </c>
      <c r="BU27" s="9" t="s">
        <v>22</v>
      </c>
      <c r="BW27" s="9" t="s">
        <v>9</v>
      </c>
      <c r="BX27" s="9" t="s">
        <v>23</v>
      </c>
      <c r="BY27" s="9" t="s">
        <v>9</v>
      </c>
      <c r="BZ27" s="9">
        <v>6</v>
      </c>
      <c r="CA27" s="9">
        <v>20</v>
      </c>
      <c r="CB27" s="9">
        <v>13</v>
      </c>
      <c r="CC27" s="9">
        <v>7</v>
      </c>
      <c r="CD27" s="9">
        <v>20</v>
      </c>
      <c r="CE27" s="9">
        <v>6</v>
      </c>
      <c r="CF27" s="9">
        <v>3</v>
      </c>
      <c r="CG27" s="9">
        <v>20</v>
      </c>
      <c r="CH27" s="9">
        <v>12</v>
      </c>
      <c r="CI27" s="9">
        <v>2</v>
      </c>
      <c r="CJ27" s="9">
        <v>11.25</v>
      </c>
      <c r="CK27" s="9">
        <v>5.25</v>
      </c>
      <c r="CL27" s="9">
        <v>11.5</v>
      </c>
      <c r="CM27" s="9">
        <v>60</v>
      </c>
      <c r="CN27" s="9">
        <v>31</v>
      </c>
      <c r="CO27" s="9">
        <v>12</v>
      </c>
      <c r="CP27" s="9">
        <v>17</v>
      </c>
      <c r="CQ27" s="9">
        <v>28</v>
      </c>
      <c r="CR27" s="9" t="s">
        <v>149</v>
      </c>
    </row>
    <row r="28" spans="1:123" x14ac:dyDescent="0.25">
      <c r="A28" s="9">
        <v>1786541</v>
      </c>
      <c r="B28" s="9" t="s">
        <v>113</v>
      </c>
      <c r="C28" s="9" t="s">
        <v>114</v>
      </c>
      <c r="E28" s="25">
        <v>6</v>
      </c>
      <c r="H28" s="9" t="s">
        <v>23</v>
      </c>
      <c r="I28" s="9" t="s">
        <v>22</v>
      </c>
      <c r="J28" s="9" t="s">
        <v>9</v>
      </c>
      <c r="K28" s="9" t="s">
        <v>23</v>
      </c>
      <c r="M28" s="9" t="s">
        <v>9</v>
      </c>
      <c r="O28" s="9" t="s">
        <v>22</v>
      </c>
      <c r="P28" s="9" t="s">
        <v>10</v>
      </c>
      <c r="Q28" s="9" t="s">
        <v>9</v>
      </c>
      <c r="S28" s="9" t="s">
        <v>22</v>
      </c>
      <c r="T28" s="9" t="s">
        <v>9</v>
      </c>
      <c r="U28" s="9" t="s">
        <v>10</v>
      </c>
      <c r="V28" s="9" t="s">
        <v>23</v>
      </c>
      <c r="W28" s="9" t="s">
        <v>9</v>
      </c>
      <c r="Y28" s="9" t="s">
        <v>23</v>
      </c>
      <c r="Z28" s="9" t="s">
        <v>23</v>
      </c>
      <c r="AA28" s="9" t="s">
        <v>10</v>
      </c>
      <c r="AG28" s="9" t="s">
        <v>23</v>
      </c>
      <c r="AH28" s="9" t="s">
        <v>22</v>
      </c>
      <c r="AJ28" s="9" t="s">
        <v>9</v>
      </c>
      <c r="AM28" s="9" t="s">
        <v>22</v>
      </c>
      <c r="AN28" s="9" t="s">
        <v>22</v>
      </c>
      <c r="AO28" s="9" t="s">
        <v>10</v>
      </c>
      <c r="AR28" s="9" t="s">
        <v>23</v>
      </c>
      <c r="AS28" s="9" t="s">
        <v>9</v>
      </c>
      <c r="AU28" s="9" t="s">
        <v>9</v>
      </c>
      <c r="AV28" s="9" t="s">
        <v>22</v>
      </c>
      <c r="AW28" s="9" t="s">
        <v>22</v>
      </c>
      <c r="AX28" s="9" t="s">
        <v>9</v>
      </c>
      <c r="AY28" s="9" t="s">
        <v>22</v>
      </c>
      <c r="AZ28" s="9" t="s">
        <v>9</v>
      </c>
      <c r="BG28" s="9" t="s">
        <v>22</v>
      </c>
      <c r="BH28" s="9" t="s">
        <v>9</v>
      </c>
      <c r="BI28" s="9" t="s">
        <v>22</v>
      </c>
      <c r="BJ28" s="9" t="s">
        <v>23</v>
      </c>
      <c r="BL28" s="9" t="s">
        <v>9</v>
      </c>
      <c r="BM28" s="9" t="s">
        <v>22</v>
      </c>
      <c r="BO28" s="9" t="s">
        <v>10</v>
      </c>
      <c r="BP28" s="9" t="s">
        <v>10</v>
      </c>
      <c r="BQ28" s="9" t="s">
        <v>9</v>
      </c>
      <c r="BR28" s="9" t="s">
        <v>9</v>
      </c>
      <c r="BS28" s="9" t="s">
        <v>22</v>
      </c>
      <c r="BT28" s="9" t="s">
        <v>9</v>
      </c>
      <c r="BU28" s="9" t="s">
        <v>22</v>
      </c>
      <c r="BV28" s="9" t="s">
        <v>10</v>
      </c>
      <c r="BW28" s="9" t="s">
        <v>22</v>
      </c>
      <c r="BX28" s="9" t="s">
        <v>23</v>
      </c>
      <c r="BY28" s="9" t="s">
        <v>9</v>
      </c>
      <c r="BZ28" s="9">
        <v>6</v>
      </c>
      <c r="CA28" s="9">
        <v>20</v>
      </c>
      <c r="CB28" s="9">
        <v>15</v>
      </c>
      <c r="CC28" s="9">
        <v>1</v>
      </c>
      <c r="CD28" s="9">
        <v>20</v>
      </c>
      <c r="CE28" s="9">
        <v>11</v>
      </c>
      <c r="CF28" s="9">
        <v>3</v>
      </c>
      <c r="CG28" s="9">
        <v>20</v>
      </c>
      <c r="CH28" s="9">
        <v>17</v>
      </c>
      <c r="CI28" s="9">
        <v>0</v>
      </c>
      <c r="CJ28" s="9">
        <v>14.75</v>
      </c>
      <c r="CK28" s="9">
        <v>10.25</v>
      </c>
      <c r="CL28" s="9">
        <v>17</v>
      </c>
      <c r="CM28" s="9">
        <v>60</v>
      </c>
      <c r="CN28" s="9">
        <v>43</v>
      </c>
      <c r="CO28" s="9">
        <v>4</v>
      </c>
      <c r="CP28" s="9">
        <v>13</v>
      </c>
      <c r="CQ28" s="9">
        <v>42</v>
      </c>
      <c r="CR28" s="9" t="s">
        <v>135</v>
      </c>
    </row>
    <row r="29" spans="1:123" x14ac:dyDescent="0.25">
      <c r="A29" s="9">
        <v>2556677</v>
      </c>
      <c r="B29" s="9" t="s">
        <v>115</v>
      </c>
      <c r="C29" s="9" t="s">
        <v>116</v>
      </c>
      <c r="D29" s="9" t="s">
        <v>117</v>
      </c>
      <c r="E29" s="25">
        <v>6</v>
      </c>
      <c r="H29" s="9" t="s">
        <v>23</v>
      </c>
      <c r="I29" s="9" t="s">
        <v>22</v>
      </c>
      <c r="J29" s="9" t="s">
        <v>9</v>
      </c>
      <c r="K29" s="9" t="s">
        <v>23</v>
      </c>
      <c r="L29" s="9" t="s">
        <v>10</v>
      </c>
      <c r="M29" s="9" t="s">
        <v>9</v>
      </c>
      <c r="N29" s="9" t="s">
        <v>23</v>
      </c>
      <c r="O29" s="9" t="s">
        <v>22</v>
      </c>
      <c r="P29" s="9" t="s">
        <v>10</v>
      </c>
      <c r="Q29" s="9" t="s">
        <v>10</v>
      </c>
      <c r="R29" s="9" t="s">
        <v>23</v>
      </c>
      <c r="S29" s="9" t="s">
        <v>22</v>
      </c>
      <c r="T29" s="9" t="s">
        <v>9</v>
      </c>
      <c r="U29" s="9" t="s">
        <v>10</v>
      </c>
      <c r="V29" s="9" t="s">
        <v>22</v>
      </c>
      <c r="W29" s="9" t="s">
        <v>9</v>
      </c>
      <c r="X29" s="9" t="s">
        <v>22</v>
      </c>
      <c r="Y29" s="9" t="s">
        <v>23</v>
      </c>
      <c r="Z29" s="9" t="s">
        <v>23</v>
      </c>
      <c r="AA29" s="9" t="s">
        <v>10</v>
      </c>
      <c r="AG29" s="9" t="s">
        <v>23</v>
      </c>
      <c r="AH29" s="9" t="s">
        <v>22</v>
      </c>
      <c r="AI29" s="9" t="s">
        <v>9</v>
      </c>
      <c r="AJ29" s="9" t="s">
        <v>9</v>
      </c>
      <c r="AL29" s="9" t="s">
        <v>9</v>
      </c>
      <c r="AM29" s="9" t="s">
        <v>22</v>
      </c>
      <c r="AN29" s="9" t="s">
        <v>22</v>
      </c>
      <c r="AO29" s="9" t="s">
        <v>10</v>
      </c>
      <c r="AP29" s="9" t="s">
        <v>10</v>
      </c>
      <c r="AQ29" s="9" t="s">
        <v>22</v>
      </c>
      <c r="AS29" s="9" t="s">
        <v>23</v>
      </c>
      <c r="AU29" s="9" t="s">
        <v>9</v>
      </c>
      <c r="AV29" s="9" t="s">
        <v>22</v>
      </c>
      <c r="AX29" s="9" t="s">
        <v>9</v>
      </c>
      <c r="AY29" s="9" t="s">
        <v>22</v>
      </c>
      <c r="BF29" s="9" t="s">
        <v>9</v>
      </c>
      <c r="BG29" s="9" t="s">
        <v>22</v>
      </c>
      <c r="BH29" s="9" t="s">
        <v>9</v>
      </c>
      <c r="BJ29" s="9" t="s">
        <v>23</v>
      </c>
      <c r="BP29" s="9" t="s">
        <v>10</v>
      </c>
      <c r="BT29" s="9" t="s">
        <v>9</v>
      </c>
      <c r="BU29" s="9" t="s">
        <v>22</v>
      </c>
      <c r="BV29" s="9" t="s">
        <v>10</v>
      </c>
      <c r="BX29" s="9" t="s">
        <v>10</v>
      </c>
      <c r="BZ29" s="9">
        <v>6</v>
      </c>
      <c r="CA29" s="9">
        <v>20</v>
      </c>
      <c r="CB29" s="9">
        <v>18</v>
      </c>
      <c r="CC29" s="9">
        <v>2</v>
      </c>
      <c r="CD29" s="9">
        <v>20</v>
      </c>
      <c r="CE29" s="9">
        <v>13</v>
      </c>
      <c r="CF29" s="9">
        <v>2</v>
      </c>
      <c r="CG29" s="9">
        <v>20</v>
      </c>
      <c r="CH29" s="9">
        <v>8</v>
      </c>
      <c r="CI29" s="9">
        <v>1</v>
      </c>
      <c r="CJ29" s="9">
        <v>17.5</v>
      </c>
      <c r="CK29" s="9">
        <v>12.5</v>
      </c>
      <c r="CL29" s="9">
        <v>7.75</v>
      </c>
      <c r="CM29" s="9">
        <v>60</v>
      </c>
      <c r="CN29" s="9">
        <v>39</v>
      </c>
      <c r="CO29" s="9">
        <v>5</v>
      </c>
      <c r="CP29" s="9">
        <v>16</v>
      </c>
      <c r="CQ29" s="9">
        <v>37.75</v>
      </c>
      <c r="CR29" s="9" t="s">
        <v>150</v>
      </c>
    </row>
    <row r="30" spans="1:123" x14ac:dyDescent="0.25">
      <c r="A30" s="9">
        <v>3794433</v>
      </c>
      <c r="B30" s="9" t="s">
        <v>118</v>
      </c>
      <c r="C30" s="9" t="s">
        <v>119</v>
      </c>
      <c r="D30" s="9" t="s">
        <v>120</v>
      </c>
      <c r="E30" s="25">
        <v>6</v>
      </c>
      <c r="H30" s="9" t="s">
        <v>23</v>
      </c>
      <c r="I30" s="9" t="s">
        <v>22</v>
      </c>
      <c r="J30" s="9" t="s">
        <v>9</v>
      </c>
      <c r="K30" s="9" t="s">
        <v>23</v>
      </c>
      <c r="L30" s="9" t="s">
        <v>23</v>
      </c>
      <c r="M30" s="9" t="s">
        <v>9</v>
      </c>
      <c r="N30" s="9" t="s">
        <v>10</v>
      </c>
      <c r="O30" s="9" t="s">
        <v>22</v>
      </c>
      <c r="P30" s="9" t="s">
        <v>10</v>
      </c>
      <c r="Q30" s="9" t="s">
        <v>9</v>
      </c>
      <c r="R30" s="9" t="s">
        <v>10</v>
      </c>
      <c r="S30" s="9" t="s">
        <v>10</v>
      </c>
      <c r="T30" s="9" t="s">
        <v>9</v>
      </c>
      <c r="U30" s="9" t="s">
        <v>10</v>
      </c>
      <c r="V30" s="9" t="s">
        <v>22</v>
      </c>
      <c r="W30" s="9" t="s">
        <v>9</v>
      </c>
      <c r="X30" s="9" t="s">
        <v>22</v>
      </c>
      <c r="Y30" s="9" t="s">
        <v>23</v>
      </c>
      <c r="Z30" s="9" t="s">
        <v>23</v>
      </c>
      <c r="AA30" s="9" t="s">
        <v>10</v>
      </c>
      <c r="AG30" s="9" t="s">
        <v>23</v>
      </c>
      <c r="AH30" s="9" t="s">
        <v>22</v>
      </c>
      <c r="AI30" s="9" t="s">
        <v>10</v>
      </c>
      <c r="AJ30" s="9" t="s">
        <v>10</v>
      </c>
      <c r="AK30" s="9" t="s">
        <v>9</v>
      </c>
      <c r="AL30" s="9" t="s">
        <v>9</v>
      </c>
      <c r="AM30" s="9" t="s">
        <v>22</v>
      </c>
      <c r="AN30" s="9" t="s">
        <v>10</v>
      </c>
      <c r="AO30" s="9" t="s">
        <v>10</v>
      </c>
      <c r="AP30" s="9" t="s">
        <v>22</v>
      </c>
      <c r="AQ30" s="9" t="s">
        <v>10</v>
      </c>
      <c r="AR30" s="9" t="s">
        <v>23</v>
      </c>
      <c r="AS30" s="9" t="s">
        <v>9</v>
      </c>
      <c r="AT30" s="9" t="s">
        <v>9</v>
      </c>
      <c r="AU30" s="9" t="s">
        <v>9</v>
      </c>
      <c r="AV30" s="9" t="s">
        <v>22</v>
      </c>
      <c r="AW30" s="9" t="s">
        <v>22</v>
      </c>
      <c r="AX30" s="9" t="s">
        <v>10</v>
      </c>
      <c r="AY30" s="9" t="s">
        <v>22</v>
      </c>
      <c r="AZ30" s="9" t="s">
        <v>10</v>
      </c>
      <c r="BF30" s="9" t="s">
        <v>9</v>
      </c>
      <c r="BG30" s="9" t="s">
        <v>22</v>
      </c>
      <c r="BH30" s="9" t="s">
        <v>9</v>
      </c>
      <c r="BJ30" s="9" t="s">
        <v>22</v>
      </c>
      <c r="BK30" s="9" t="s">
        <v>23</v>
      </c>
      <c r="BL30" s="9" t="s">
        <v>9</v>
      </c>
      <c r="BM30" s="9" t="s">
        <v>22</v>
      </c>
      <c r="BN30" s="9" t="s">
        <v>10</v>
      </c>
      <c r="BP30" s="9" t="s">
        <v>10</v>
      </c>
      <c r="BQ30" s="9" t="s">
        <v>10</v>
      </c>
      <c r="BS30" s="9" t="s">
        <v>22</v>
      </c>
      <c r="BT30" s="9" t="s">
        <v>23</v>
      </c>
      <c r="BW30" s="9" t="s">
        <v>10</v>
      </c>
      <c r="BX30" s="9" t="s">
        <v>9</v>
      </c>
      <c r="BZ30" s="9">
        <v>6</v>
      </c>
      <c r="CA30" s="9">
        <v>20</v>
      </c>
      <c r="CB30" s="9">
        <v>17</v>
      </c>
      <c r="CC30" s="9">
        <v>3</v>
      </c>
      <c r="CD30" s="9">
        <v>20</v>
      </c>
      <c r="CE30" s="9">
        <v>12</v>
      </c>
      <c r="CF30" s="9">
        <v>8</v>
      </c>
      <c r="CG30" s="9">
        <v>20</v>
      </c>
      <c r="CH30" s="9">
        <v>8</v>
      </c>
      <c r="CI30" s="9">
        <v>6</v>
      </c>
      <c r="CJ30" s="9">
        <v>16.25</v>
      </c>
      <c r="CK30" s="9">
        <v>10</v>
      </c>
      <c r="CL30" s="9">
        <v>6.5</v>
      </c>
      <c r="CM30" s="9">
        <v>60</v>
      </c>
      <c r="CN30" s="9">
        <v>37</v>
      </c>
      <c r="CO30" s="9">
        <v>17</v>
      </c>
      <c r="CP30" s="9">
        <v>6</v>
      </c>
      <c r="CQ30" s="9">
        <v>32.75</v>
      </c>
      <c r="CR30" s="9" t="s">
        <v>133</v>
      </c>
    </row>
    <row r="31" spans="1:123" x14ac:dyDescent="0.25">
      <c r="A31" s="9">
        <v>5094186</v>
      </c>
      <c r="B31" s="9" t="s">
        <v>121</v>
      </c>
      <c r="C31" s="9" t="s">
        <v>122</v>
      </c>
      <c r="D31" s="9" t="s">
        <v>123</v>
      </c>
      <c r="E31" s="25">
        <v>6</v>
      </c>
      <c r="H31" s="9" t="s">
        <v>9</v>
      </c>
      <c r="I31" s="9" t="s">
        <v>22</v>
      </c>
      <c r="J31" s="9" t="s">
        <v>9</v>
      </c>
      <c r="K31" s="9" t="s">
        <v>23</v>
      </c>
      <c r="L31" s="9" t="s">
        <v>10</v>
      </c>
      <c r="M31" s="9" t="s">
        <v>23</v>
      </c>
      <c r="N31" s="9" t="s">
        <v>10</v>
      </c>
      <c r="O31" s="9" t="s">
        <v>22</v>
      </c>
      <c r="P31" s="9" t="s">
        <v>10</v>
      </c>
      <c r="Q31" s="9" t="s">
        <v>22</v>
      </c>
      <c r="R31" s="9" t="s">
        <v>9</v>
      </c>
      <c r="S31" s="9" t="s">
        <v>10</v>
      </c>
      <c r="T31" s="9" t="s">
        <v>9</v>
      </c>
      <c r="U31" s="9" t="s">
        <v>23</v>
      </c>
      <c r="V31" s="9" t="s">
        <v>23</v>
      </c>
      <c r="W31" s="9" t="s">
        <v>9</v>
      </c>
      <c r="X31" s="9" t="s">
        <v>22</v>
      </c>
      <c r="Y31" s="9" t="s">
        <v>23</v>
      </c>
      <c r="Z31" s="9" t="s">
        <v>23</v>
      </c>
      <c r="AA31" s="9" t="s">
        <v>10</v>
      </c>
      <c r="AG31" s="9" t="s">
        <v>23</v>
      </c>
      <c r="AH31" s="9" t="s">
        <v>22</v>
      </c>
      <c r="AJ31" s="9" t="s">
        <v>9</v>
      </c>
      <c r="AK31" s="9" t="s">
        <v>23</v>
      </c>
      <c r="AL31" s="9" t="s">
        <v>9</v>
      </c>
      <c r="AM31" s="9" t="s">
        <v>22</v>
      </c>
      <c r="AN31" s="9" t="s">
        <v>22</v>
      </c>
      <c r="AQ31" s="9" t="s">
        <v>22</v>
      </c>
      <c r="AR31" s="9" t="s">
        <v>23</v>
      </c>
      <c r="AS31" s="9" t="s">
        <v>9</v>
      </c>
      <c r="AT31" s="9" t="s">
        <v>23</v>
      </c>
      <c r="AU31" s="9" t="s">
        <v>9</v>
      </c>
      <c r="AV31" s="9" t="s">
        <v>22</v>
      </c>
      <c r="AW31" s="9" t="s">
        <v>22</v>
      </c>
      <c r="AX31" s="9" t="s">
        <v>23</v>
      </c>
      <c r="AY31" s="9" t="s">
        <v>22</v>
      </c>
      <c r="AZ31" s="9" t="s">
        <v>9</v>
      </c>
      <c r="BF31" s="9" t="s">
        <v>9</v>
      </c>
      <c r="BG31" s="9" t="s">
        <v>10</v>
      </c>
      <c r="BH31" s="9" t="s">
        <v>9</v>
      </c>
      <c r="BI31" s="9" t="s">
        <v>22</v>
      </c>
      <c r="BJ31" s="9" t="s">
        <v>23</v>
      </c>
      <c r="BK31" s="9" t="s">
        <v>9</v>
      </c>
      <c r="BL31" s="9" t="s">
        <v>9</v>
      </c>
      <c r="BM31" s="9" t="s">
        <v>10</v>
      </c>
      <c r="BN31" s="9" t="s">
        <v>9</v>
      </c>
      <c r="BO31" s="9" t="s">
        <v>10</v>
      </c>
      <c r="BP31" s="9" t="s">
        <v>10</v>
      </c>
      <c r="BQ31" s="9" t="s">
        <v>9</v>
      </c>
      <c r="BR31" s="9" t="s">
        <v>9</v>
      </c>
      <c r="BS31" s="9" t="s">
        <v>22</v>
      </c>
      <c r="BT31" s="9" t="s">
        <v>9</v>
      </c>
      <c r="BU31" s="9" t="s">
        <v>22</v>
      </c>
      <c r="BV31" s="9" t="s">
        <v>22</v>
      </c>
      <c r="BW31" s="9" t="s">
        <v>22</v>
      </c>
      <c r="BX31" s="9" t="s">
        <v>23</v>
      </c>
      <c r="BY31" s="9" t="s">
        <v>9</v>
      </c>
      <c r="BZ31" s="9">
        <v>6</v>
      </c>
      <c r="CA31" s="9">
        <v>20</v>
      </c>
      <c r="CB31" s="9">
        <v>12</v>
      </c>
      <c r="CC31" s="9">
        <v>8</v>
      </c>
      <c r="CD31" s="9">
        <v>20</v>
      </c>
      <c r="CE31" s="9">
        <v>14</v>
      </c>
      <c r="CF31" s="9">
        <v>3</v>
      </c>
      <c r="CG31" s="9">
        <v>20</v>
      </c>
      <c r="CH31" s="9">
        <v>15</v>
      </c>
      <c r="CI31" s="9">
        <v>5</v>
      </c>
      <c r="CJ31" s="9">
        <v>10</v>
      </c>
      <c r="CK31" s="9">
        <v>13.25</v>
      </c>
      <c r="CL31" s="9">
        <v>13.75</v>
      </c>
      <c r="CM31" s="9">
        <v>60</v>
      </c>
      <c r="CN31" s="9">
        <v>41</v>
      </c>
      <c r="CO31" s="9">
        <v>16</v>
      </c>
      <c r="CP31" s="9">
        <v>3</v>
      </c>
      <c r="CQ31" s="9">
        <v>37</v>
      </c>
      <c r="CR31" s="9" t="s">
        <v>151</v>
      </c>
    </row>
    <row r="32" spans="1:123" x14ac:dyDescent="0.25">
      <c r="A32" s="9">
        <v>7936036</v>
      </c>
      <c r="B32" s="9" t="s">
        <v>124</v>
      </c>
      <c r="C32" s="9" t="s">
        <v>125</v>
      </c>
      <c r="D32" s="9" t="s">
        <v>126</v>
      </c>
      <c r="E32" s="25">
        <v>6</v>
      </c>
      <c r="H32" s="9" t="s">
        <v>23</v>
      </c>
      <c r="I32" s="9" t="s">
        <v>22</v>
      </c>
      <c r="J32" s="9" t="s">
        <v>9</v>
      </c>
      <c r="K32" s="9" t="s">
        <v>23</v>
      </c>
      <c r="L32" s="9" t="s">
        <v>23</v>
      </c>
      <c r="M32" s="9" t="s">
        <v>9</v>
      </c>
      <c r="N32" s="9" t="s">
        <v>10</v>
      </c>
      <c r="O32" s="9" t="s">
        <v>22</v>
      </c>
      <c r="P32" s="9" t="s">
        <v>10</v>
      </c>
      <c r="Q32" s="9" t="s">
        <v>22</v>
      </c>
      <c r="R32" s="9" t="s">
        <v>10</v>
      </c>
      <c r="S32" s="9" t="s">
        <v>22</v>
      </c>
      <c r="T32" s="9" t="s">
        <v>9</v>
      </c>
      <c r="U32" s="9" t="s">
        <v>23</v>
      </c>
      <c r="V32" s="9" t="s">
        <v>22</v>
      </c>
      <c r="W32" s="9" t="s">
        <v>9</v>
      </c>
      <c r="Y32" s="9" t="s">
        <v>23</v>
      </c>
      <c r="Z32" s="9" t="s">
        <v>9</v>
      </c>
      <c r="AA32" s="9" t="s">
        <v>9</v>
      </c>
      <c r="AG32" s="9" t="s">
        <v>23</v>
      </c>
      <c r="AH32" s="9" t="s">
        <v>22</v>
      </c>
      <c r="AI32" s="9" t="s">
        <v>23</v>
      </c>
      <c r="AJ32" s="9" t="s">
        <v>9</v>
      </c>
      <c r="AK32" s="9" t="s">
        <v>23</v>
      </c>
      <c r="AL32" s="9" t="s">
        <v>9</v>
      </c>
      <c r="AM32" s="9" t="s">
        <v>22</v>
      </c>
      <c r="AN32" s="9" t="s">
        <v>22</v>
      </c>
      <c r="AO32" s="9" t="s">
        <v>10</v>
      </c>
      <c r="AP32" s="9" t="s">
        <v>10</v>
      </c>
      <c r="AQ32" s="9" t="s">
        <v>10</v>
      </c>
      <c r="AR32" s="9" t="s">
        <v>23</v>
      </c>
      <c r="AS32" s="9" t="s">
        <v>23</v>
      </c>
      <c r="AT32" s="9" t="s">
        <v>9</v>
      </c>
      <c r="AU32" s="9" t="s">
        <v>9</v>
      </c>
      <c r="AV32" s="9" t="s">
        <v>22</v>
      </c>
      <c r="AW32" s="9" t="s">
        <v>22</v>
      </c>
      <c r="AX32" s="9" t="s">
        <v>9</v>
      </c>
      <c r="AY32" s="9" t="s">
        <v>22</v>
      </c>
      <c r="AZ32" s="9" t="s">
        <v>9</v>
      </c>
      <c r="BF32" s="9" t="s">
        <v>9</v>
      </c>
      <c r="BG32" s="9" t="s">
        <v>10</v>
      </c>
      <c r="BH32" s="9" t="s">
        <v>9</v>
      </c>
      <c r="BI32" s="9" t="s">
        <v>22</v>
      </c>
      <c r="BJ32" s="9" t="s">
        <v>23</v>
      </c>
      <c r="BK32" s="9" t="s">
        <v>23</v>
      </c>
      <c r="BL32" s="9" t="s">
        <v>9</v>
      </c>
      <c r="BM32" s="9" t="s">
        <v>9</v>
      </c>
      <c r="BN32" s="9" t="s">
        <v>10</v>
      </c>
      <c r="BO32" s="9" t="s">
        <v>22</v>
      </c>
      <c r="BP32" s="9" t="s">
        <v>23</v>
      </c>
      <c r="BQ32" s="9" t="s">
        <v>9</v>
      </c>
      <c r="BR32" s="9" t="s">
        <v>9</v>
      </c>
      <c r="BS32" s="9" t="s">
        <v>22</v>
      </c>
      <c r="BT32" s="9" t="s">
        <v>9</v>
      </c>
      <c r="BU32" s="9" t="s">
        <v>22</v>
      </c>
      <c r="BV32" s="9" t="s">
        <v>9</v>
      </c>
      <c r="BW32" s="9" t="s">
        <v>22</v>
      </c>
      <c r="BX32" s="9" t="s">
        <v>23</v>
      </c>
      <c r="BY32" s="9" t="s">
        <v>9</v>
      </c>
      <c r="BZ32" s="9">
        <v>6</v>
      </c>
      <c r="CA32" s="9">
        <v>20</v>
      </c>
      <c r="CB32" s="9">
        <v>13</v>
      </c>
      <c r="CC32" s="9">
        <v>6</v>
      </c>
      <c r="CD32" s="9">
        <v>20</v>
      </c>
      <c r="CE32" s="9">
        <v>17</v>
      </c>
      <c r="CF32" s="9">
        <v>3</v>
      </c>
      <c r="CG32" s="9">
        <v>20</v>
      </c>
      <c r="CH32" s="9">
        <v>14</v>
      </c>
      <c r="CI32" s="9">
        <v>6</v>
      </c>
      <c r="CJ32" s="9">
        <v>11.5</v>
      </c>
      <c r="CK32" s="9">
        <v>16.25</v>
      </c>
      <c r="CL32" s="9">
        <v>12.5</v>
      </c>
      <c r="CM32" s="9">
        <v>60</v>
      </c>
      <c r="CN32" s="9">
        <v>44</v>
      </c>
      <c r="CO32" s="9">
        <v>15</v>
      </c>
      <c r="CP32" s="9">
        <v>1</v>
      </c>
      <c r="CQ32" s="9">
        <v>40.25</v>
      </c>
      <c r="CR32" s="9" t="s">
        <v>152</v>
      </c>
    </row>
    <row r="33" spans="1:96" x14ac:dyDescent="0.25">
      <c r="A33" s="9">
        <v>9156847</v>
      </c>
      <c r="B33" s="9" t="s">
        <v>180</v>
      </c>
      <c r="C33" s="9" t="s">
        <v>181</v>
      </c>
      <c r="D33" s="9" t="s">
        <v>182</v>
      </c>
      <c r="E33" s="25">
        <v>7</v>
      </c>
      <c r="H33" s="9" t="s">
        <v>9</v>
      </c>
      <c r="I33" s="9" t="s">
        <v>22</v>
      </c>
      <c r="J33" s="9" t="s">
        <v>9</v>
      </c>
      <c r="K33" s="9" t="s">
        <v>23</v>
      </c>
      <c r="L33" s="9" t="s">
        <v>10</v>
      </c>
      <c r="M33" s="9" t="s">
        <v>22</v>
      </c>
      <c r="N33" s="9" t="s">
        <v>23</v>
      </c>
      <c r="O33" s="9" t="s">
        <v>10</v>
      </c>
      <c r="P33" s="9" t="s">
        <v>9</v>
      </c>
      <c r="Q33" s="9" t="s">
        <v>10</v>
      </c>
      <c r="R33" s="9" t="s">
        <v>23</v>
      </c>
      <c r="S33" s="9" t="s">
        <v>9</v>
      </c>
      <c r="T33" s="9" t="s">
        <v>22</v>
      </c>
      <c r="U33" s="9" t="s">
        <v>10</v>
      </c>
      <c r="V33" s="9" t="s">
        <v>23</v>
      </c>
      <c r="W33" s="9" t="s">
        <v>22</v>
      </c>
      <c r="X33" s="9" t="s">
        <v>23</v>
      </c>
      <c r="Y33" s="9" t="s">
        <v>9</v>
      </c>
      <c r="Z33" s="9" t="s">
        <v>10</v>
      </c>
      <c r="AA33" s="9" t="s">
        <v>22</v>
      </c>
      <c r="AB33" s="9" t="s">
        <v>22</v>
      </c>
      <c r="AC33" s="9" t="s">
        <v>23</v>
      </c>
      <c r="AD33" s="9" t="s">
        <v>23</v>
      </c>
      <c r="AE33" s="9" t="s">
        <v>22</v>
      </c>
      <c r="AF33" s="9" t="s">
        <v>10</v>
      </c>
      <c r="AG33" s="9" t="s">
        <v>23</v>
      </c>
      <c r="AH33" s="9" t="s">
        <v>10</v>
      </c>
      <c r="AI33" s="9" t="s">
        <v>22</v>
      </c>
      <c r="AJ33" s="9" t="s">
        <v>10</v>
      </c>
      <c r="AK33" s="9" t="s">
        <v>23</v>
      </c>
      <c r="AL33" s="9" t="s">
        <v>22</v>
      </c>
      <c r="AM33" s="9" t="s">
        <v>23</v>
      </c>
      <c r="AN33" s="9" t="s">
        <v>9</v>
      </c>
      <c r="AO33" s="9" t="s">
        <v>23</v>
      </c>
      <c r="AP33" s="9" t="s">
        <v>22</v>
      </c>
      <c r="AQ33" s="9" t="s">
        <v>9</v>
      </c>
      <c r="AR33" s="9" t="s">
        <v>9</v>
      </c>
      <c r="AS33" s="9" t="s">
        <v>23</v>
      </c>
      <c r="AT33" s="9" t="s">
        <v>23</v>
      </c>
      <c r="AU33" s="9" t="s">
        <v>22</v>
      </c>
      <c r="AV33" s="9" t="s">
        <v>9</v>
      </c>
      <c r="AW33" s="9" t="s">
        <v>23</v>
      </c>
      <c r="AX33" s="9" t="s">
        <v>10</v>
      </c>
      <c r="AY33" s="9" t="s">
        <v>10</v>
      </c>
      <c r="AZ33" s="9" t="s">
        <v>9</v>
      </c>
      <c r="BA33" s="9" t="s">
        <v>9</v>
      </c>
      <c r="BB33" s="9" t="s">
        <v>23</v>
      </c>
      <c r="BC33" s="9" t="s">
        <v>23</v>
      </c>
      <c r="BD33" s="9" t="s">
        <v>10</v>
      </c>
      <c r="BE33" s="9" t="s">
        <v>9</v>
      </c>
      <c r="BF33" s="9" t="s">
        <v>10</v>
      </c>
      <c r="BG33" s="9" t="s">
        <v>23</v>
      </c>
      <c r="BH33" s="9" t="s">
        <v>23</v>
      </c>
      <c r="BI33" s="9" t="s">
        <v>22</v>
      </c>
      <c r="BJ33" s="9" t="s">
        <v>10</v>
      </c>
      <c r="BM33" s="9" t="s">
        <v>10</v>
      </c>
      <c r="BN33" s="9" t="s">
        <v>23</v>
      </c>
      <c r="BO33" s="9" t="s">
        <v>22</v>
      </c>
      <c r="BP33" s="9" t="s">
        <v>23</v>
      </c>
      <c r="BQ33" s="9" t="s">
        <v>22</v>
      </c>
      <c r="BR33" s="9" t="s">
        <v>9</v>
      </c>
      <c r="BT33" s="9" t="s">
        <v>10</v>
      </c>
      <c r="BU33" s="9" t="s">
        <v>9</v>
      </c>
      <c r="BV33" s="9" t="s">
        <v>22</v>
      </c>
      <c r="BX33" s="9" t="s">
        <v>10</v>
      </c>
      <c r="BY33" s="9" t="s">
        <v>22</v>
      </c>
      <c r="BZ33" s="9">
        <v>7</v>
      </c>
      <c r="CA33" s="9">
        <v>25</v>
      </c>
      <c r="CB33" s="9">
        <v>24</v>
      </c>
      <c r="CC33" s="9">
        <v>1</v>
      </c>
      <c r="CD33" s="9">
        <v>25</v>
      </c>
      <c r="CE33" s="9">
        <v>14</v>
      </c>
      <c r="CF33" s="9">
        <v>11</v>
      </c>
      <c r="CG33" s="9">
        <v>20</v>
      </c>
      <c r="CH33" s="9">
        <v>13</v>
      </c>
      <c r="CI33" s="9">
        <v>3</v>
      </c>
      <c r="CJ33" s="9">
        <v>23.75</v>
      </c>
      <c r="CK33" s="9">
        <v>11.25</v>
      </c>
      <c r="CL33" s="9">
        <v>12.25</v>
      </c>
      <c r="CM33" s="9">
        <v>70</v>
      </c>
      <c r="CN33" s="9">
        <v>51</v>
      </c>
      <c r="CO33" s="9">
        <v>15</v>
      </c>
      <c r="CP33" s="9">
        <v>4</v>
      </c>
      <c r="CQ33" s="9">
        <v>47.25</v>
      </c>
      <c r="CR33" s="9" t="s">
        <v>153</v>
      </c>
    </row>
    <row r="34" spans="1:96" x14ac:dyDescent="0.25">
      <c r="A34" s="9">
        <v>7430536</v>
      </c>
      <c r="B34" s="9" t="s">
        <v>65</v>
      </c>
      <c r="C34" s="9" t="s">
        <v>183</v>
      </c>
      <c r="D34" s="9" t="s">
        <v>184</v>
      </c>
      <c r="E34" s="25">
        <v>7</v>
      </c>
      <c r="H34" s="9" t="s">
        <v>9</v>
      </c>
      <c r="I34" s="9" t="s">
        <v>22</v>
      </c>
      <c r="J34" s="9" t="s">
        <v>9</v>
      </c>
      <c r="K34" s="9" t="s">
        <v>23</v>
      </c>
      <c r="L34" s="9" t="s">
        <v>10</v>
      </c>
      <c r="M34" s="9" t="s">
        <v>22</v>
      </c>
      <c r="N34" s="9" t="s">
        <v>23</v>
      </c>
      <c r="O34" s="9" t="s">
        <v>10</v>
      </c>
      <c r="P34" s="9" t="s">
        <v>9</v>
      </c>
      <c r="Q34" s="9" t="s">
        <v>9</v>
      </c>
      <c r="R34" s="9" t="s">
        <v>23</v>
      </c>
      <c r="S34" s="9" t="s">
        <v>22</v>
      </c>
      <c r="T34" s="9" t="s">
        <v>22</v>
      </c>
      <c r="U34" s="9" t="s">
        <v>10</v>
      </c>
      <c r="V34" s="9" t="s">
        <v>10</v>
      </c>
      <c r="W34" s="9" t="s">
        <v>22</v>
      </c>
      <c r="X34" s="9" t="s">
        <v>23</v>
      </c>
      <c r="Y34" s="9" t="s">
        <v>9</v>
      </c>
      <c r="Z34" s="9" t="s">
        <v>23</v>
      </c>
      <c r="AA34" s="9" t="s">
        <v>22</v>
      </c>
      <c r="AB34" s="9" t="s">
        <v>22</v>
      </c>
      <c r="AC34" s="9" t="s">
        <v>23</v>
      </c>
      <c r="AD34" s="9" t="s">
        <v>9</v>
      </c>
      <c r="AE34" s="9" t="s">
        <v>22</v>
      </c>
      <c r="AF34" s="9" t="s">
        <v>10</v>
      </c>
      <c r="AG34" s="9" t="s">
        <v>10</v>
      </c>
      <c r="AH34" s="9" t="s">
        <v>10</v>
      </c>
      <c r="AI34" s="9" t="s">
        <v>22</v>
      </c>
      <c r="AJ34" s="9" t="s">
        <v>10</v>
      </c>
      <c r="AL34" s="9" t="s">
        <v>22</v>
      </c>
      <c r="AM34" s="9" t="s">
        <v>23</v>
      </c>
      <c r="AN34" s="9" t="s">
        <v>9</v>
      </c>
      <c r="AQ34" s="9" t="s">
        <v>9</v>
      </c>
      <c r="AR34" s="9" t="s">
        <v>9</v>
      </c>
      <c r="AS34" s="9" t="s">
        <v>23</v>
      </c>
      <c r="AU34" s="9" t="s">
        <v>9</v>
      </c>
      <c r="BA34" s="9" t="s">
        <v>9</v>
      </c>
      <c r="BB34" s="9" t="s">
        <v>23</v>
      </c>
      <c r="BC34" s="9" t="s">
        <v>10</v>
      </c>
      <c r="BE34" s="9" t="s">
        <v>22</v>
      </c>
      <c r="BF34" s="9" t="s">
        <v>10</v>
      </c>
      <c r="BG34" s="9" t="s">
        <v>23</v>
      </c>
      <c r="BH34" s="9" t="s">
        <v>22</v>
      </c>
      <c r="BI34" s="9" t="s">
        <v>22</v>
      </c>
      <c r="BJ34" s="9" t="s">
        <v>10</v>
      </c>
      <c r="BK34" s="9" t="s">
        <v>10</v>
      </c>
      <c r="BM34" s="9" t="s">
        <v>10</v>
      </c>
      <c r="BN34" s="9" t="s">
        <v>9</v>
      </c>
      <c r="BO34" s="9" t="s">
        <v>22</v>
      </c>
      <c r="BP34" s="9" t="s">
        <v>23</v>
      </c>
      <c r="BQ34" s="9" t="s">
        <v>22</v>
      </c>
      <c r="BS34" s="9" t="s">
        <v>23</v>
      </c>
      <c r="BV34" s="9" t="s">
        <v>10</v>
      </c>
      <c r="BW34" s="9" t="s">
        <v>23</v>
      </c>
      <c r="BX34" s="9" t="s">
        <v>9</v>
      </c>
      <c r="BY34" s="9" t="s">
        <v>22</v>
      </c>
      <c r="BZ34" s="9">
        <v>7</v>
      </c>
      <c r="CA34" s="9">
        <v>25</v>
      </c>
      <c r="CB34" s="9">
        <v>21</v>
      </c>
      <c r="CC34" s="9">
        <v>4</v>
      </c>
      <c r="CD34" s="9">
        <v>25</v>
      </c>
      <c r="CE34" s="9">
        <v>9</v>
      </c>
      <c r="CF34" s="9">
        <v>6</v>
      </c>
      <c r="CG34" s="9">
        <v>20</v>
      </c>
      <c r="CH34" s="9">
        <v>11</v>
      </c>
      <c r="CI34" s="9">
        <v>5</v>
      </c>
      <c r="CJ34" s="9">
        <v>20</v>
      </c>
      <c r="CK34" s="9">
        <v>7.5</v>
      </c>
      <c r="CL34" s="9">
        <v>9.75</v>
      </c>
      <c r="CM34" s="9">
        <v>70</v>
      </c>
      <c r="CN34" s="9">
        <v>41</v>
      </c>
      <c r="CO34" s="9">
        <v>15</v>
      </c>
      <c r="CP34" s="9">
        <v>14</v>
      </c>
      <c r="CQ34" s="9">
        <v>37.25</v>
      </c>
      <c r="CR34" s="9" t="s">
        <v>154</v>
      </c>
    </row>
    <row r="35" spans="1:96" x14ac:dyDescent="0.25">
      <c r="A35" s="9">
        <v>4242381</v>
      </c>
      <c r="B35" s="9" t="s">
        <v>121</v>
      </c>
      <c r="C35" s="9" t="s">
        <v>185</v>
      </c>
      <c r="E35" s="25">
        <v>7</v>
      </c>
      <c r="H35" s="9" t="s">
        <v>22</v>
      </c>
      <c r="I35" s="9" t="s">
        <v>9</v>
      </c>
      <c r="J35" s="9" t="s">
        <v>23</v>
      </c>
      <c r="K35" s="9" t="s">
        <v>23</v>
      </c>
      <c r="L35" s="9" t="s">
        <v>10</v>
      </c>
      <c r="M35" s="9" t="s">
        <v>22</v>
      </c>
      <c r="N35" s="9" t="s">
        <v>23</v>
      </c>
      <c r="O35" s="9" t="s">
        <v>23</v>
      </c>
      <c r="P35" s="9" t="s">
        <v>10</v>
      </c>
      <c r="Q35" s="9" t="s">
        <v>10</v>
      </c>
      <c r="R35" s="9" t="s">
        <v>23</v>
      </c>
      <c r="S35" s="9" t="s">
        <v>9</v>
      </c>
      <c r="T35" s="9" t="s">
        <v>22</v>
      </c>
      <c r="U35" s="9" t="s">
        <v>23</v>
      </c>
      <c r="V35" s="9" t="s">
        <v>22</v>
      </c>
      <c r="W35" s="9" t="s">
        <v>22</v>
      </c>
      <c r="X35" s="9" t="s">
        <v>23</v>
      </c>
      <c r="Z35" s="9" t="s">
        <v>23</v>
      </c>
      <c r="AA35" s="9" t="s">
        <v>23</v>
      </c>
      <c r="AB35" s="9" t="s">
        <v>22</v>
      </c>
      <c r="AC35" s="9" t="s">
        <v>23</v>
      </c>
      <c r="AD35" s="9" t="s">
        <v>23</v>
      </c>
      <c r="AE35" s="9" t="s">
        <v>22</v>
      </c>
      <c r="AF35" s="9" t="s">
        <v>10</v>
      </c>
      <c r="AG35" s="9" t="s">
        <v>10</v>
      </c>
      <c r="AI35" s="9" t="s">
        <v>22</v>
      </c>
      <c r="AJ35" s="9" t="s">
        <v>10</v>
      </c>
      <c r="AK35" s="9" t="s">
        <v>9</v>
      </c>
      <c r="AL35" s="9" t="s">
        <v>22</v>
      </c>
      <c r="AM35" s="9" t="s">
        <v>22</v>
      </c>
      <c r="AN35" s="9" t="s">
        <v>10</v>
      </c>
      <c r="AO35" s="9" t="s">
        <v>23</v>
      </c>
      <c r="AP35" s="9" t="s">
        <v>22</v>
      </c>
      <c r="AQ35" s="9" t="s">
        <v>22</v>
      </c>
      <c r="AR35" s="9" t="s">
        <v>9</v>
      </c>
      <c r="AS35" s="9" t="s">
        <v>23</v>
      </c>
      <c r="AT35" s="9" t="s">
        <v>10</v>
      </c>
      <c r="AU35" s="9" t="s">
        <v>22</v>
      </c>
      <c r="AV35" s="9" t="s">
        <v>9</v>
      </c>
      <c r="AW35" s="9" t="s">
        <v>23</v>
      </c>
      <c r="AX35" s="9" t="s">
        <v>9</v>
      </c>
      <c r="AY35" s="9" t="s">
        <v>22</v>
      </c>
      <c r="AZ35" s="9" t="s">
        <v>10</v>
      </c>
      <c r="BB35" s="9" t="s">
        <v>22</v>
      </c>
      <c r="BC35" s="9" t="s">
        <v>23</v>
      </c>
      <c r="BD35" s="9" t="s">
        <v>10</v>
      </c>
      <c r="BE35" s="9" t="s">
        <v>9</v>
      </c>
      <c r="BF35" s="9" t="s">
        <v>10</v>
      </c>
      <c r="BG35" s="9" t="s">
        <v>22</v>
      </c>
      <c r="BH35" s="9" t="s">
        <v>23</v>
      </c>
      <c r="BI35" s="9" t="s">
        <v>22</v>
      </c>
      <c r="BJ35" s="9" t="s">
        <v>10</v>
      </c>
      <c r="BK35" s="9" t="s">
        <v>10</v>
      </c>
      <c r="BL35" s="9" t="s">
        <v>9</v>
      </c>
      <c r="BM35" s="9" t="s">
        <v>10</v>
      </c>
      <c r="BN35" s="9" t="s">
        <v>10</v>
      </c>
      <c r="BO35" s="9" t="s">
        <v>22</v>
      </c>
      <c r="BQ35" s="9" t="s">
        <v>22</v>
      </c>
      <c r="BS35" s="9" t="s">
        <v>23</v>
      </c>
      <c r="BT35" s="9" t="s">
        <v>10</v>
      </c>
      <c r="BU35" s="9" t="s">
        <v>10</v>
      </c>
      <c r="BV35" s="9" t="s">
        <v>22</v>
      </c>
      <c r="BW35" s="9" t="s">
        <v>23</v>
      </c>
      <c r="BX35" s="9" t="s">
        <v>9</v>
      </c>
      <c r="BY35" s="9" t="s">
        <v>23</v>
      </c>
      <c r="BZ35" s="9">
        <v>7</v>
      </c>
      <c r="CA35" s="9">
        <v>25</v>
      </c>
      <c r="CB35" s="9">
        <v>14</v>
      </c>
      <c r="CC35" s="9">
        <v>10</v>
      </c>
      <c r="CD35" s="9">
        <v>25</v>
      </c>
      <c r="CE35" s="9">
        <v>12</v>
      </c>
      <c r="CF35" s="9">
        <v>11</v>
      </c>
      <c r="CG35" s="9">
        <v>20</v>
      </c>
      <c r="CH35" s="9">
        <v>15</v>
      </c>
      <c r="CI35" s="9">
        <v>3</v>
      </c>
      <c r="CJ35" s="9">
        <v>11.5</v>
      </c>
      <c r="CK35" s="9">
        <v>9.25</v>
      </c>
      <c r="CL35" s="9">
        <v>14.25</v>
      </c>
      <c r="CM35" s="9">
        <v>70</v>
      </c>
      <c r="CN35" s="9">
        <v>41</v>
      </c>
      <c r="CO35" s="9">
        <v>24</v>
      </c>
      <c r="CP35" s="9">
        <v>5</v>
      </c>
      <c r="CQ35" s="9">
        <v>35</v>
      </c>
      <c r="CR35" s="9" t="s">
        <v>155</v>
      </c>
    </row>
    <row r="36" spans="1:96" x14ac:dyDescent="0.25">
      <c r="A36" s="9">
        <v>8309393</v>
      </c>
      <c r="B36" s="9" t="s">
        <v>186</v>
      </c>
      <c r="C36" s="9" t="s">
        <v>187</v>
      </c>
      <c r="D36" s="9" t="s">
        <v>51</v>
      </c>
      <c r="E36" s="25">
        <v>7</v>
      </c>
      <c r="H36" s="9" t="s">
        <v>10</v>
      </c>
      <c r="I36" s="9" t="s">
        <v>9</v>
      </c>
      <c r="J36" s="9" t="s">
        <v>9</v>
      </c>
      <c r="K36" s="9" t="s">
        <v>10</v>
      </c>
      <c r="L36" s="9" t="s">
        <v>10</v>
      </c>
      <c r="M36" s="9" t="s">
        <v>22</v>
      </c>
      <c r="N36" s="9" t="s">
        <v>10</v>
      </c>
      <c r="O36" s="9" t="s">
        <v>9</v>
      </c>
      <c r="P36" s="9" t="s">
        <v>23</v>
      </c>
      <c r="Q36" s="9" t="s">
        <v>10</v>
      </c>
      <c r="R36" s="9" t="s">
        <v>23</v>
      </c>
      <c r="S36" s="9" t="s">
        <v>9</v>
      </c>
      <c r="T36" s="9" t="s">
        <v>22</v>
      </c>
      <c r="U36" s="9" t="s">
        <v>23</v>
      </c>
      <c r="V36" s="9" t="s">
        <v>9</v>
      </c>
      <c r="W36" s="9" t="s">
        <v>10</v>
      </c>
      <c r="X36" s="9" t="s">
        <v>10</v>
      </c>
      <c r="Y36" s="9" t="s">
        <v>23</v>
      </c>
      <c r="Z36" s="9" t="s">
        <v>23</v>
      </c>
      <c r="AA36" s="9" t="s">
        <v>10</v>
      </c>
      <c r="AB36" s="9" t="s">
        <v>22</v>
      </c>
      <c r="AC36" s="9" t="s">
        <v>23</v>
      </c>
      <c r="AD36" s="9" t="s">
        <v>10</v>
      </c>
      <c r="AE36" s="9" t="s">
        <v>22</v>
      </c>
      <c r="AF36" s="9" t="s">
        <v>10</v>
      </c>
      <c r="AG36" s="9" t="s">
        <v>10</v>
      </c>
      <c r="AH36" s="9" t="s">
        <v>10</v>
      </c>
      <c r="AI36" s="9" t="s">
        <v>22</v>
      </c>
      <c r="AJ36" s="9" t="s">
        <v>10</v>
      </c>
      <c r="AK36" s="9" t="s">
        <v>23</v>
      </c>
      <c r="AL36" s="9" t="s">
        <v>9</v>
      </c>
      <c r="AM36" s="9" t="s">
        <v>10</v>
      </c>
      <c r="AN36" s="9" t="s">
        <v>9</v>
      </c>
      <c r="AO36" s="9" t="s">
        <v>23</v>
      </c>
      <c r="AP36" s="9" t="s">
        <v>9</v>
      </c>
      <c r="AQ36" s="9" t="s">
        <v>22</v>
      </c>
      <c r="AR36" s="9" t="s">
        <v>9</v>
      </c>
      <c r="AS36" s="9" t="s">
        <v>10</v>
      </c>
      <c r="AT36" s="9" t="s">
        <v>9</v>
      </c>
      <c r="AU36" s="9" t="s">
        <v>9</v>
      </c>
      <c r="AV36" s="9" t="s">
        <v>9</v>
      </c>
      <c r="AW36" s="9" t="s">
        <v>23</v>
      </c>
      <c r="AX36" s="9" t="s">
        <v>10</v>
      </c>
      <c r="AY36" s="9" t="s">
        <v>9</v>
      </c>
      <c r="AZ36" s="9" t="s">
        <v>9</v>
      </c>
      <c r="BA36" s="9" t="s">
        <v>22</v>
      </c>
      <c r="BB36" s="9" t="s">
        <v>23</v>
      </c>
      <c r="BC36" s="9" t="s">
        <v>23</v>
      </c>
      <c r="BD36" s="9" t="s">
        <v>9</v>
      </c>
      <c r="BE36" s="9" t="s">
        <v>9</v>
      </c>
      <c r="BF36" s="9" t="s">
        <v>22</v>
      </c>
      <c r="BG36" s="9" t="s">
        <v>22</v>
      </c>
      <c r="BH36" s="9" t="s">
        <v>23</v>
      </c>
      <c r="BI36" s="9" t="s">
        <v>22</v>
      </c>
      <c r="BJ36" s="9" t="s">
        <v>10</v>
      </c>
      <c r="BK36" s="9" t="s">
        <v>23</v>
      </c>
      <c r="BL36" s="9" t="s">
        <v>22</v>
      </c>
      <c r="BM36" s="9" t="s">
        <v>10</v>
      </c>
      <c r="BN36" s="9" t="s">
        <v>9</v>
      </c>
      <c r="BO36" s="9" t="s">
        <v>22</v>
      </c>
      <c r="BQ36" s="9" t="s">
        <v>22</v>
      </c>
      <c r="BR36" s="9" t="s">
        <v>22</v>
      </c>
      <c r="BS36" s="9" t="s">
        <v>10</v>
      </c>
      <c r="BT36" s="9" t="s">
        <v>23</v>
      </c>
      <c r="BU36" s="9" t="s">
        <v>10</v>
      </c>
      <c r="BV36" s="9" t="s">
        <v>9</v>
      </c>
      <c r="BW36" s="9" t="s">
        <v>23</v>
      </c>
      <c r="BX36" s="9" t="s">
        <v>9</v>
      </c>
      <c r="BY36" s="9" t="s">
        <v>23</v>
      </c>
      <c r="BZ36" s="9">
        <v>7</v>
      </c>
      <c r="CA36" s="9">
        <v>25</v>
      </c>
      <c r="CB36" s="9">
        <v>11</v>
      </c>
      <c r="CC36" s="9">
        <v>14</v>
      </c>
      <c r="CD36" s="9">
        <v>25</v>
      </c>
      <c r="CE36" s="9">
        <v>12</v>
      </c>
      <c r="CF36" s="9">
        <v>13</v>
      </c>
      <c r="CG36" s="9">
        <v>20</v>
      </c>
      <c r="CH36" s="9">
        <v>10</v>
      </c>
      <c r="CI36" s="9">
        <v>9</v>
      </c>
      <c r="CJ36" s="9">
        <v>7.5</v>
      </c>
      <c r="CK36" s="9">
        <v>8.75</v>
      </c>
      <c r="CL36" s="9">
        <v>7.75</v>
      </c>
      <c r="CM36" s="9">
        <v>70</v>
      </c>
      <c r="CN36" s="9">
        <v>33</v>
      </c>
      <c r="CO36" s="9">
        <v>36</v>
      </c>
      <c r="CP36" s="9">
        <v>1</v>
      </c>
      <c r="CQ36" s="9">
        <v>24</v>
      </c>
      <c r="CR36" s="9" t="s">
        <v>156</v>
      </c>
    </row>
    <row r="37" spans="1:96" x14ac:dyDescent="0.25">
      <c r="A37" s="9">
        <v>6091586</v>
      </c>
      <c r="B37" s="9" t="s">
        <v>188</v>
      </c>
      <c r="C37" s="9" t="s">
        <v>43</v>
      </c>
      <c r="D37" s="9" t="s">
        <v>189</v>
      </c>
      <c r="E37" s="25">
        <v>7</v>
      </c>
      <c r="H37" s="9" t="s">
        <v>10</v>
      </c>
      <c r="I37" s="9" t="s">
        <v>9</v>
      </c>
      <c r="K37" s="9" t="s">
        <v>10</v>
      </c>
      <c r="L37" s="9" t="s">
        <v>23</v>
      </c>
      <c r="M37" s="9" t="s">
        <v>9</v>
      </c>
      <c r="N37" s="9" t="s">
        <v>23</v>
      </c>
      <c r="O37" s="9" t="s">
        <v>9</v>
      </c>
      <c r="P37" s="9" t="s">
        <v>9</v>
      </c>
      <c r="Q37" s="9" t="s">
        <v>10</v>
      </c>
      <c r="R37" s="9" t="s">
        <v>23</v>
      </c>
      <c r="S37" s="9" t="s">
        <v>9</v>
      </c>
      <c r="T37" s="9" t="s">
        <v>9</v>
      </c>
      <c r="U37" s="9" t="s">
        <v>23</v>
      </c>
      <c r="V37" s="9" t="s">
        <v>10</v>
      </c>
      <c r="W37" s="9" t="s">
        <v>23</v>
      </c>
      <c r="X37" s="9" t="s">
        <v>23</v>
      </c>
      <c r="Y37" s="9" t="s">
        <v>9</v>
      </c>
      <c r="Z37" s="9" t="s">
        <v>10</v>
      </c>
      <c r="AA37" s="9" t="s">
        <v>22</v>
      </c>
      <c r="AB37" s="9" t="s">
        <v>9</v>
      </c>
      <c r="AC37" s="9" t="s">
        <v>23</v>
      </c>
      <c r="AD37" s="9" t="s">
        <v>9</v>
      </c>
      <c r="AE37" s="9" t="s">
        <v>22</v>
      </c>
      <c r="AF37" s="9" t="s">
        <v>10</v>
      </c>
      <c r="AG37" s="9" t="s">
        <v>23</v>
      </c>
      <c r="AH37" s="9" t="s">
        <v>23</v>
      </c>
      <c r="AI37" s="9" t="s">
        <v>22</v>
      </c>
      <c r="AJ37" s="9" t="s">
        <v>23</v>
      </c>
      <c r="AK37" s="9" t="s">
        <v>22</v>
      </c>
      <c r="AL37" s="9" t="s">
        <v>22</v>
      </c>
      <c r="AM37" s="9" t="s">
        <v>10</v>
      </c>
      <c r="AN37" s="9" t="s">
        <v>23</v>
      </c>
      <c r="AO37" s="9" t="s">
        <v>22</v>
      </c>
      <c r="AP37" s="9" t="s">
        <v>9</v>
      </c>
      <c r="AQ37" s="9" t="s">
        <v>9</v>
      </c>
      <c r="AR37" s="9" t="s">
        <v>23</v>
      </c>
      <c r="AS37" s="9" t="s">
        <v>23</v>
      </c>
      <c r="AT37" s="9" t="s">
        <v>10</v>
      </c>
      <c r="AU37" s="9" t="s">
        <v>22</v>
      </c>
      <c r="AV37" s="9" t="s">
        <v>9</v>
      </c>
      <c r="AW37" s="9" t="s">
        <v>23</v>
      </c>
      <c r="AX37" s="9" t="s">
        <v>10</v>
      </c>
      <c r="AY37" s="9" t="s">
        <v>9</v>
      </c>
      <c r="AZ37" s="9" t="s">
        <v>10</v>
      </c>
      <c r="BA37" s="9" t="s">
        <v>10</v>
      </c>
      <c r="BB37" s="9" t="s">
        <v>9</v>
      </c>
      <c r="BC37" s="9" t="s">
        <v>22</v>
      </c>
      <c r="BD37" s="9" t="s">
        <v>23</v>
      </c>
      <c r="BE37" s="9" t="s">
        <v>10</v>
      </c>
      <c r="BF37" s="9" t="s">
        <v>10</v>
      </c>
      <c r="BG37" s="9" t="s">
        <v>9</v>
      </c>
      <c r="BI37" s="9" t="s">
        <v>22</v>
      </c>
      <c r="BJ37" s="9" t="s">
        <v>10</v>
      </c>
      <c r="BK37" s="9" t="s">
        <v>22</v>
      </c>
      <c r="BL37" s="9" t="s">
        <v>22</v>
      </c>
      <c r="BM37" s="9" t="s">
        <v>10</v>
      </c>
      <c r="BN37" s="9" t="s">
        <v>9</v>
      </c>
      <c r="BP37" s="9" t="s">
        <v>23</v>
      </c>
      <c r="BQ37" s="9" t="s">
        <v>22</v>
      </c>
      <c r="BR37" s="9" t="s">
        <v>9</v>
      </c>
      <c r="BS37" s="9" t="s">
        <v>10</v>
      </c>
      <c r="BT37" s="9" t="s">
        <v>9</v>
      </c>
      <c r="BV37" s="9" t="s">
        <v>9</v>
      </c>
      <c r="BW37" s="9" t="s">
        <v>22</v>
      </c>
      <c r="BX37" s="9" t="s">
        <v>10</v>
      </c>
      <c r="BY37" s="9" t="s">
        <v>23</v>
      </c>
      <c r="BZ37" s="9">
        <v>7</v>
      </c>
      <c r="CA37" s="9">
        <v>25</v>
      </c>
      <c r="CB37" s="9">
        <v>13</v>
      </c>
      <c r="CC37" s="9">
        <v>11</v>
      </c>
      <c r="CD37" s="9">
        <v>25</v>
      </c>
      <c r="CE37" s="9">
        <v>5</v>
      </c>
      <c r="CF37" s="9">
        <v>20</v>
      </c>
      <c r="CG37" s="9">
        <v>20</v>
      </c>
      <c r="CH37" s="9">
        <v>9</v>
      </c>
      <c r="CI37" s="9">
        <v>8</v>
      </c>
      <c r="CJ37" s="9">
        <v>10.25</v>
      </c>
      <c r="CK37" s="9">
        <v>0</v>
      </c>
      <c r="CL37" s="9">
        <v>7</v>
      </c>
      <c r="CM37" s="9">
        <v>70</v>
      </c>
      <c r="CN37" s="9">
        <v>27</v>
      </c>
      <c r="CO37" s="9">
        <v>39</v>
      </c>
      <c r="CP37" s="9">
        <v>4</v>
      </c>
      <c r="CQ37" s="9">
        <v>17.25</v>
      </c>
      <c r="CR37" s="9" t="s">
        <v>157</v>
      </c>
    </row>
    <row r="38" spans="1:96" x14ac:dyDescent="0.25">
      <c r="A38" s="9">
        <v>7073753</v>
      </c>
      <c r="B38" s="9" t="s">
        <v>190</v>
      </c>
      <c r="C38" s="9" t="s">
        <v>191</v>
      </c>
      <c r="D38" s="9" t="s">
        <v>117</v>
      </c>
      <c r="E38" s="25">
        <v>7</v>
      </c>
      <c r="H38" s="9" t="s">
        <v>9</v>
      </c>
      <c r="I38" s="9" t="s">
        <v>22</v>
      </c>
      <c r="J38" s="9" t="s">
        <v>9</v>
      </c>
      <c r="K38" s="9" t="s">
        <v>23</v>
      </c>
      <c r="L38" s="9" t="s">
        <v>10</v>
      </c>
      <c r="M38" s="9" t="s">
        <v>22</v>
      </c>
      <c r="N38" s="9" t="s">
        <v>23</v>
      </c>
      <c r="O38" s="9" t="s">
        <v>10</v>
      </c>
      <c r="Q38" s="9" t="s">
        <v>9</v>
      </c>
      <c r="R38" s="9" t="s">
        <v>23</v>
      </c>
      <c r="S38" s="9" t="s">
        <v>9</v>
      </c>
      <c r="T38" s="9" t="s">
        <v>22</v>
      </c>
      <c r="U38" s="9" t="s">
        <v>10</v>
      </c>
      <c r="V38" s="9" t="s">
        <v>23</v>
      </c>
      <c r="W38" s="9" t="s">
        <v>22</v>
      </c>
      <c r="X38" s="9" t="s">
        <v>23</v>
      </c>
      <c r="Y38" s="9" t="s">
        <v>9</v>
      </c>
      <c r="Z38" s="9" t="s">
        <v>22</v>
      </c>
      <c r="AA38" s="9" t="s">
        <v>22</v>
      </c>
      <c r="AB38" s="9" t="s">
        <v>22</v>
      </c>
      <c r="AC38" s="9" t="s">
        <v>23</v>
      </c>
      <c r="AD38" s="9" t="s">
        <v>9</v>
      </c>
      <c r="AE38" s="9" t="s">
        <v>22</v>
      </c>
      <c r="AF38" s="9" t="s">
        <v>10</v>
      </c>
      <c r="AG38" s="9" t="s">
        <v>10</v>
      </c>
      <c r="AH38" s="9" t="s">
        <v>23</v>
      </c>
      <c r="AI38" s="9" t="s">
        <v>22</v>
      </c>
      <c r="AJ38" s="9" t="s">
        <v>10</v>
      </c>
      <c r="AL38" s="9" t="s">
        <v>22</v>
      </c>
      <c r="AM38" s="9" t="s">
        <v>23</v>
      </c>
      <c r="AN38" s="9" t="s">
        <v>9</v>
      </c>
      <c r="AO38" s="9" t="s">
        <v>23</v>
      </c>
      <c r="AP38" s="9" t="s">
        <v>22</v>
      </c>
      <c r="AQ38" s="9" t="s">
        <v>9</v>
      </c>
      <c r="AR38" s="9" t="s">
        <v>9</v>
      </c>
      <c r="AS38" s="9" t="s">
        <v>23</v>
      </c>
      <c r="AT38" s="9" t="s">
        <v>10</v>
      </c>
      <c r="AU38" s="9" t="s">
        <v>22</v>
      </c>
      <c r="AV38" s="9" t="s">
        <v>9</v>
      </c>
      <c r="AW38" s="9" t="s">
        <v>23</v>
      </c>
      <c r="AY38" s="9" t="s">
        <v>22</v>
      </c>
      <c r="AZ38" s="9" t="s">
        <v>9</v>
      </c>
      <c r="BA38" s="9" t="s">
        <v>22</v>
      </c>
      <c r="BB38" s="9" t="s">
        <v>23</v>
      </c>
      <c r="BC38" s="9" t="s">
        <v>23</v>
      </c>
      <c r="BD38" s="9" t="s">
        <v>23</v>
      </c>
      <c r="BE38" s="9" t="s">
        <v>22</v>
      </c>
      <c r="BF38" s="9" t="s">
        <v>10</v>
      </c>
      <c r="BG38" s="9" t="s">
        <v>23</v>
      </c>
      <c r="BH38" s="9" t="s">
        <v>23</v>
      </c>
      <c r="BI38" s="9" t="s">
        <v>22</v>
      </c>
      <c r="BJ38" s="9" t="s">
        <v>10</v>
      </c>
      <c r="BK38" s="9" t="s">
        <v>22</v>
      </c>
      <c r="BL38" s="9" t="s">
        <v>10</v>
      </c>
      <c r="BM38" s="9" t="s">
        <v>10</v>
      </c>
      <c r="BO38" s="9" t="s">
        <v>22</v>
      </c>
      <c r="BP38" s="9" t="s">
        <v>22</v>
      </c>
      <c r="BQ38" s="9" t="s">
        <v>22</v>
      </c>
      <c r="BR38" s="9" t="s">
        <v>9</v>
      </c>
      <c r="BS38" s="9" t="s">
        <v>23</v>
      </c>
      <c r="BT38" s="9" t="s">
        <v>10</v>
      </c>
      <c r="BU38" s="9" t="s">
        <v>10</v>
      </c>
      <c r="BW38" s="9" t="s">
        <v>23</v>
      </c>
      <c r="BX38" s="9" t="s">
        <v>9</v>
      </c>
      <c r="BY38" s="9" t="s">
        <v>23</v>
      </c>
      <c r="BZ38" s="9">
        <v>7</v>
      </c>
      <c r="CA38" s="9">
        <v>25</v>
      </c>
      <c r="CB38" s="9">
        <v>22</v>
      </c>
      <c r="CC38" s="9">
        <v>2</v>
      </c>
      <c r="CD38" s="9">
        <v>25</v>
      </c>
      <c r="CE38" s="9">
        <v>17</v>
      </c>
      <c r="CF38" s="9">
        <v>6</v>
      </c>
      <c r="CG38" s="9">
        <v>20</v>
      </c>
      <c r="CH38" s="9">
        <v>16</v>
      </c>
      <c r="CI38" s="9">
        <v>2</v>
      </c>
      <c r="CJ38" s="9">
        <v>21.5</v>
      </c>
      <c r="CK38" s="9">
        <v>15.5</v>
      </c>
      <c r="CL38" s="9">
        <v>15.5</v>
      </c>
      <c r="CM38" s="9">
        <v>70</v>
      </c>
      <c r="CN38" s="9">
        <v>55</v>
      </c>
      <c r="CO38" s="9">
        <v>10</v>
      </c>
      <c r="CP38" s="9">
        <v>5</v>
      </c>
      <c r="CQ38" s="9">
        <v>52.5</v>
      </c>
      <c r="CR38" s="9" t="s">
        <v>158</v>
      </c>
    </row>
    <row r="39" spans="1:96" x14ac:dyDescent="0.25">
      <c r="A39" s="9">
        <v>6133566</v>
      </c>
      <c r="B39" s="9" t="s">
        <v>192</v>
      </c>
      <c r="C39" s="9" t="s">
        <v>193</v>
      </c>
      <c r="D39" s="9" t="s">
        <v>194</v>
      </c>
      <c r="E39" s="25">
        <v>7</v>
      </c>
      <c r="H39" s="9" t="s">
        <v>9</v>
      </c>
      <c r="I39" s="9" t="s">
        <v>22</v>
      </c>
      <c r="K39" s="9" t="s">
        <v>23</v>
      </c>
      <c r="L39" s="9" t="s">
        <v>10</v>
      </c>
      <c r="N39" s="9" t="s">
        <v>23</v>
      </c>
      <c r="O39" s="9" t="s">
        <v>23</v>
      </c>
      <c r="Q39" s="9" t="s">
        <v>10</v>
      </c>
      <c r="R39" s="9" t="s">
        <v>23</v>
      </c>
      <c r="S39" s="9" t="s">
        <v>9</v>
      </c>
      <c r="T39" s="9" t="s">
        <v>22</v>
      </c>
      <c r="U39" s="9" t="s">
        <v>23</v>
      </c>
      <c r="V39" s="9" t="s">
        <v>9</v>
      </c>
      <c r="W39" s="9" t="s">
        <v>22</v>
      </c>
      <c r="X39" s="9" t="s">
        <v>23</v>
      </c>
      <c r="Y39" s="9" t="s">
        <v>9</v>
      </c>
      <c r="Z39" s="9" t="s">
        <v>10</v>
      </c>
      <c r="AA39" s="9" t="s">
        <v>22</v>
      </c>
      <c r="AB39" s="9" t="s">
        <v>22</v>
      </c>
      <c r="AC39" s="9" t="s">
        <v>10</v>
      </c>
      <c r="AD39" s="9" t="s">
        <v>9</v>
      </c>
      <c r="AE39" s="9" t="s">
        <v>22</v>
      </c>
      <c r="AF39" s="9" t="s">
        <v>10</v>
      </c>
      <c r="AI39" s="9" t="s">
        <v>22</v>
      </c>
      <c r="AJ39" s="9" t="s">
        <v>10</v>
      </c>
      <c r="AL39" s="9" t="s">
        <v>9</v>
      </c>
      <c r="AM39" s="9" t="s">
        <v>23</v>
      </c>
      <c r="AN39" s="9" t="s">
        <v>9</v>
      </c>
      <c r="AO39" s="9" t="s">
        <v>23</v>
      </c>
      <c r="AP39" s="9" t="s">
        <v>23</v>
      </c>
      <c r="AS39" s="9" t="s">
        <v>23</v>
      </c>
      <c r="AU39" s="9" t="s">
        <v>22</v>
      </c>
      <c r="AV39" s="9" t="s">
        <v>9</v>
      </c>
      <c r="AW39" s="9" t="s">
        <v>10</v>
      </c>
      <c r="AX39" s="9" t="s">
        <v>23</v>
      </c>
      <c r="AY39" s="9" t="s">
        <v>22</v>
      </c>
      <c r="AZ39" s="9" t="s">
        <v>9</v>
      </c>
      <c r="BB39" s="9" t="s">
        <v>23</v>
      </c>
      <c r="BD39" s="9" t="s">
        <v>10</v>
      </c>
      <c r="BE39" s="9" t="s">
        <v>9</v>
      </c>
      <c r="BG39" s="9" t="s">
        <v>22</v>
      </c>
      <c r="BH39" s="9" t="s">
        <v>22</v>
      </c>
      <c r="BI39" s="9" t="s">
        <v>22</v>
      </c>
      <c r="BJ39" s="9" t="s">
        <v>10</v>
      </c>
      <c r="BL39" s="9" t="s">
        <v>22</v>
      </c>
      <c r="BM39" s="9" t="s">
        <v>10</v>
      </c>
      <c r="BQ39" s="9" t="s">
        <v>22</v>
      </c>
      <c r="BS39" s="9" t="s">
        <v>23</v>
      </c>
      <c r="BV39" s="9" t="s">
        <v>9</v>
      </c>
      <c r="BX39" s="9" t="s">
        <v>9</v>
      </c>
      <c r="BY39" s="9" t="s">
        <v>23</v>
      </c>
      <c r="BZ39" s="9">
        <v>7</v>
      </c>
      <c r="CA39" s="9">
        <v>25</v>
      </c>
      <c r="CB39" s="9">
        <v>18</v>
      </c>
      <c r="CC39" s="9">
        <v>4</v>
      </c>
      <c r="CD39" s="9">
        <v>25</v>
      </c>
      <c r="CE39" s="9">
        <v>11</v>
      </c>
      <c r="CF39" s="9">
        <v>6</v>
      </c>
      <c r="CG39" s="9">
        <v>20</v>
      </c>
      <c r="CH39" s="9">
        <v>7</v>
      </c>
      <c r="CI39" s="9">
        <v>4</v>
      </c>
      <c r="CJ39" s="9">
        <v>17</v>
      </c>
      <c r="CK39" s="9">
        <v>9.5</v>
      </c>
      <c r="CL39" s="9">
        <v>6</v>
      </c>
      <c r="CM39" s="9">
        <v>70</v>
      </c>
      <c r="CN39" s="9">
        <v>36</v>
      </c>
      <c r="CO39" s="9">
        <v>14</v>
      </c>
      <c r="CP39" s="9">
        <v>20</v>
      </c>
      <c r="CQ39" s="9">
        <v>32.5</v>
      </c>
      <c r="CR39" s="9" t="s">
        <v>159</v>
      </c>
    </row>
    <row r="40" spans="1:96" x14ac:dyDescent="0.25">
      <c r="A40" s="9">
        <v>5773063</v>
      </c>
      <c r="B40" s="9" t="s">
        <v>195</v>
      </c>
      <c r="C40" s="9" t="s">
        <v>196</v>
      </c>
      <c r="D40" s="9" t="s">
        <v>197</v>
      </c>
      <c r="E40" s="25">
        <v>7</v>
      </c>
      <c r="H40" s="9" t="s">
        <v>9</v>
      </c>
      <c r="I40" s="9" t="s">
        <v>22</v>
      </c>
      <c r="J40" s="9" t="s">
        <v>9</v>
      </c>
      <c r="K40" s="9" t="s">
        <v>23</v>
      </c>
      <c r="L40" s="9" t="s">
        <v>10</v>
      </c>
      <c r="M40" s="9" t="s">
        <v>22</v>
      </c>
      <c r="N40" s="9" t="s">
        <v>23</v>
      </c>
      <c r="P40" s="9" t="s">
        <v>23</v>
      </c>
      <c r="Q40" s="9" t="s">
        <v>10</v>
      </c>
      <c r="R40" s="9" t="s">
        <v>23</v>
      </c>
      <c r="S40" s="9" t="s">
        <v>9</v>
      </c>
      <c r="T40" s="9" t="s">
        <v>22</v>
      </c>
      <c r="U40" s="9" t="s">
        <v>9</v>
      </c>
      <c r="V40" s="9" t="s">
        <v>23</v>
      </c>
      <c r="W40" s="9" t="s">
        <v>22</v>
      </c>
      <c r="X40" s="9" t="s">
        <v>23</v>
      </c>
      <c r="Y40" s="9" t="s">
        <v>9</v>
      </c>
      <c r="Z40" s="9" t="s">
        <v>22</v>
      </c>
      <c r="AA40" s="9" t="s">
        <v>22</v>
      </c>
      <c r="AB40" s="9" t="s">
        <v>22</v>
      </c>
      <c r="AC40" s="9" t="s">
        <v>23</v>
      </c>
      <c r="AD40" s="9" t="s">
        <v>9</v>
      </c>
      <c r="AE40" s="9" t="s">
        <v>22</v>
      </c>
      <c r="AF40" s="9" t="s">
        <v>10</v>
      </c>
      <c r="AG40" s="9" t="s">
        <v>10</v>
      </c>
      <c r="AH40" s="9" t="s">
        <v>10</v>
      </c>
      <c r="AI40" s="9" t="s">
        <v>23</v>
      </c>
      <c r="AJ40" s="9" t="s">
        <v>10</v>
      </c>
      <c r="AK40" s="9" t="s">
        <v>22</v>
      </c>
      <c r="AL40" s="9" t="s">
        <v>22</v>
      </c>
      <c r="AM40" s="9" t="s">
        <v>22</v>
      </c>
      <c r="AN40" s="9" t="s">
        <v>9</v>
      </c>
      <c r="AP40" s="9" t="s">
        <v>23</v>
      </c>
      <c r="AR40" s="9" t="s">
        <v>9</v>
      </c>
      <c r="AS40" s="9" t="s">
        <v>23</v>
      </c>
      <c r="AT40" s="9" t="s">
        <v>10</v>
      </c>
      <c r="AU40" s="9" t="s">
        <v>22</v>
      </c>
      <c r="AV40" s="9" t="s">
        <v>22</v>
      </c>
      <c r="AW40" s="9" t="s">
        <v>10</v>
      </c>
      <c r="AX40" s="9" t="s">
        <v>22</v>
      </c>
      <c r="AY40" s="9" t="s">
        <v>10</v>
      </c>
      <c r="AZ40" s="9" t="s">
        <v>22</v>
      </c>
      <c r="BB40" s="9" t="s">
        <v>23</v>
      </c>
      <c r="BC40" s="9" t="s">
        <v>23</v>
      </c>
      <c r="BD40" s="9" t="s">
        <v>9</v>
      </c>
      <c r="BE40" s="9" t="s">
        <v>22</v>
      </c>
      <c r="BF40" s="9" t="s">
        <v>9</v>
      </c>
      <c r="BG40" s="9" t="s">
        <v>22</v>
      </c>
      <c r="BH40" s="9" t="s">
        <v>22</v>
      </c>
      <c r="BI40" s="9" t="s">
        <v>22</v>
      </c>
      <c r="BJ40" s="9" t="s">
        <v>10</v>
      </c>
      <c r="BK40" s="9" t="s">
        <v>22</v>
      </c>
      <c r="BL40" s="9" t="s">
        <v>9</v>
      </c>
      <c r="BM40" s="9" t="s">
        <v>10</v>
      </c>
      <c r="BN40" s="9" t="s">
        <v>23</v>
      </c>
      <c r="BO40" s="9" t="s">
        <v>22</v>
      </c>
      <c r="BR40" s="9" t="s">
        <v>9</v>
      </c>
      <c r="BT40" s="9" t="s">
        <v>10</v>
      </c>
      <c r="BU40" s="9" t="s">
        <v>10</v>
      </c>
      <c r="BV40" s="9" t="s">
        <v>9</v>
      </c>
      <c r="BW40" s="9" t="s">
        <v>23</v>
      </c>
      <c r="BX40" s="9" t="s">
        <v>9</v>
      </c>
      <c r="BY40" s="9" t="s">
        <v>23</v>
      </c>
      <c r="BZ40" s="9">
        <v>7</v>
      </c>
      <c r="CA40" s="9">
        <v>25</v>
      </c>
      <c r="CB40" s="9">
        <v>21</v>
      </c>
      <c r="CC40" s="9">
        <v>3</v>
      </c>
      <c r="CD40" s="9">
        <v>25</v>
      </c>
      <c r="CE40" s="9">
        <v>11</v>
      </c>
      <c r="CF40" s="9">
        <v>11</v>
      </c>
      <c r="CG40" s="9">
        <v>20</v>
      </c>
      <c r="CH40" s="9">
        <v>13</v>
      </c>
      <c r="CI40" s="9">
        <v>4</v>
      </c>
      <c r="CJ40" s="9">
        <v>20.25</v>
      </c>
      <c r="CK40" s="9">
        <v>8.25</v>
      </c>
      <c r="CL40" s="9">
        <v>12</v>
      </c>
      <c r="CM40" s="9">
        <v>70</v>
      </c>
      <c r="CN40" s="9">
        <v>45</v>
      </c>
      <c r="CO40" s="9">
        <v>18</v>
      </c>
      <c r="CP40" s="9">
        <v>7</v>
      </c>
      <c r="CQ40" s="9">
        <v>40.5</v>
      </c>
      <c r="CR40" s="9" t="s">
        <v>160</v>
      </c>
    </row>
    <row r="41" spans="1:96" x14ac:dyDescent="0.25">
      <c r="A41" s="9">
        <v>9858656</v>
      </c>
      <c r="B41" s="9" t="s">
        <v>198</v>
      </c>
      <c r="C41" s="9" t="s">
        <v>199</v>
      </c>
      <c r="D41" s="9" t="s">
        <v>200</v>
      </c>
      <c r="E41" s="25">
        <v>7</v>
      </c>
      <c r="H41" s="9" t="s">
        <v>22</v>
      </c>
      <c r="I41" s="9" t="s">
        <v>22</v>
      </c>
      <c r="K41" s="9" t="s">
        <v>10</v>
      </c>
      <c r="L41" s="9" t="s">
        <v>10</v>
      </c>
      <c r="M41" s="9" t="s">
        <v>22</v>
      </c>
      <c r="N41" s="9" t="s">
        <v>23</v>
      </c>
      <c r="O41" s="9" t="s">
        <v>10</v>
      </c>
      <c r="P41" s="9" t="s">
        <v>23</v>
      </c>
      <c r="Q41" s="9" t="s">
        <v>9</v>
      </c>
      <c r="R41" s="9" t="s">
        <v>23</v>
      </c>
      <c r="S41" s="9" t="s">
        <v>9</v>
      </c>
      <c r="T41" s="9" t="s">
        <v>9</v>
      </c>
      <c r="U41" s="9" t="s">
        <v>10</v>
      </c>
      <c r="V41" s="9" t="s">
        <v>9</v>
      </c>
      <c r="W41" s="9" t="s">
        <v>22</v>
      </c>
      <c r="X41" s="9" t="s">
        <v>10</v>
      </c>
      <c r="Y41" s="9" t="s">
        <v>23</v>
      </c>
      <c r="Z41" s="9" t="s">
        <v>9</v>
      </c>
      <c r="AA41" s="9" t="s">
        <v>22</v>
      </c>
      <c r="AB41" s="9" t="s">
        <v>22</v>
      </c>
      <c r="AC41" s="9" t="s">
        <v>23</v>
      </c>
      <c r="AE41" s="9" t="s">
        <v>22</v>
      </c>
      <c r="AF41" s="9" t="s">
        <v>10</v>
      </c>
      <c r="AH41" s="9" t="s">
        <v>10</v>
      </c>
      <c r="AI41" s="9" t="s">
        <v>22</v>
      </c>
      <c r="AJ41" s="9" t="s">
        <v>22</v>
      </c>
      <c r="AK41" s="9" t="s">
        <v>10</v>
      </c>
      <c r="AL41" s="9" t="s">
        <v>23</v>
      </c>
      <c r="AM41" s="9" t="s">
        <v>23</v>
      </c>
      <c r="AN41" s="9" t="s">
        <v>22</v>
      </c>
      <c r="AR41" s="9" t="s">
        <v>9</v>
      </c>
      <c r="AS41" s="9" t="s">
        <v>23</v>
      </c>
      <c r="AU41" s="9" t="s">
        <v>9</v>
      </c>
      <c r="AV41" s="9" t="s">
        <v>9</v>
      </c>
      <c r="AW41" s="9" t="s">
        <v>9</v>
      </c>
      <c r="AX41" s="9" t="s">
        <v>9</v>
      </c>
      <c r="AY41" s="9" t="s">
        <v>9</v>
      </c>
      <c r="AZ41" s="9" t="s">
        <v>9</v>
      </c>
      <c r="BB41" s="9" t="s">
        <v>23</v>
      </c>
      <c r="BC41" s="9" t="s">
        <v>22</v>
      </c>
      <c r="BD41" s="9" t="s">
        <v>23</v>
      </c>
      <c r="BF41" s="9" t="s">
        <v>22</v>
      </c>
      <c r="BG41" s="9" t="s">
        <v>23</v>
      </c>
      <c r="BH41" s="9" t="s">
        <v>22</v>
      </c>
      <c r="BI41" s="9" t="s">
        <v>22</v>
      </c>
      <c r="BJ41" s="9" t="s">
        <v>10</v>
      </c>
      <c r="BL41" s="9" t="s">
        <v>10</v>
      </c>
      <c r="BM41" s="9" t="s">
        <v>10</v>
      </c>
      <c r="BO41" s="9" t="s">
        <v>22</v>
      </c>
      <c r="BQ41" s="9" t="s">
        <v>22</v>
      </c>
      <c r="BS41" s="9" t="s">
        <v>23</v>
      </c>
      <c r="BT41" s="9" t="s">
        <v>10</v>
      </c>
      <c r="BU41" s="9" t="s">
        <v>10</v>
      </c>
      <c r="BV41" s="9" t="s">
        <v>9</v>
      </c>
      <c r="BW41" s="9" t="s">
        <v>23</v>
      </c>
      <c r="BX41" s="9" t="s">
        <v>9</v>
      </c>
      <c r="BY41" s="9" t="s">
        <v>10</v>
      </c>
      <c r="BZ41" s="9">
        <v>7</v>
      </c>
      <c r="CA41" s="9">
        <v>25</v>
      </c>
      <c r="CB41" s="9">
        <v>14</v>
      </c>
      <c r="CC41" s="9">
        <v>9</v>
      </c>
      <c r="CD41" s="9">
        <v>25</v>
      </c>
      <c r="CE41" s="9">
        <v>5</v>
      </c>
      <c r="CF41" s="9">
        <v>13</v>
      </c>
      <c r="CG41" s="9">
        <v>20</v>
      </c>
      <c r="CH41" s="9">
        <v>11</v>
      </c>
      <c r="CI41" s="9">
        <v>5</v>
      </c>
      <c r="CJ41" s="9">
        <v>11.75</v>
      </c>
      <c r="CK41" s="9">
        <v>1.75</v>
      </c>
      <c r="CL41" s="9">
        <v>9.75</v>
      </c>
      <c r="CM41" s="9">
        <v>70</v>
      </c>
      <c r="CN41" s="9">
        <v>30</v>
      </c>
      <c r="CO41" s="9">
        <v>27</v>
      </c>
      <c r="CP41" s="9">
        <v>13</v>
      </c>
      <c r="CQ41" s="9">
        <v>23.25</v>
      </c>
      <c r="CR41" s="9" t="s">
        <v>161</v>
      </c>
    </row>
    <row r="42" spans="1:96" x14ac:dyDescent="0.25">
      <c r="A42" s="9">
        <v>7686980</v>
      </c>
      <c r="B42" s="9" t="s">
        <v>201</v>
      </c>
      <c r="C42" s="9" t="s">
        <v>202</v>
      </c>
      <c r="E42" s="25">
        <v>7</v>
      </c>
      <c r="H42" s="9" t="s">
        <v>22</v>
      </c>
      <c r="I42" s="9" t="s">
        <v>23</v>
      </c>
      <c r="J42" s="9" t="s">
        <v>23</v>
      </c>
      <c r="K42" s="9" t="s">
        <v>10</v>
      </c>
      <c r="L42" s="9" t="s">
        <v>10</v>
      </c>
      <c r="M42" s="9" t="s">
        <v>22</v>
      </c>
      <c r="N42" s="9" t="s">
        <v>23</v>
      </c>
      <c r="O42" s="9" t="s">
        <v>22</v>
      </c>
      <c r="P42" s="9" t="s">
        <v>22</v>
      </c>
      <c r="Q42" s="9" t="s">
        <v>10</v>
      </c>
      <c r="R42" s="9" t="s">
        <v>23</v>
      </c>
      <c r="S42" s="9" t="s">
        <v>9</v>
      </c>
      <c r="T42" s="9" t="s">
        <v>22</v>
      </c>
      <c r="U42" s="9" t="s">
        <v>23</v>
      </c>
      <c r="V42" s="9" t="s">
        <v>9</v>
      </c>
      <c r="W42" s="9" t="s">
        <v>22</v>
      </c>
      <c r="X42" s="9" t="s">
        <v>23</v>
      </c>
      <c r="Y42" s="9" t="s">
        <v>10</v>
      </c>
      <c r="Z42" s="9" t="s">
        <v>10</v>
      </c>
      <c r="AA42" s="9" t="s">
        <v>22</v>
      </c>
      <c r="AB42" s="9" t="s">
        <v>10</v>
      </c>
      <c r="AC42" s="9" t="s">
        <v>23</v>
      </c>
      <c r="AD42" s="9" t="s">
        <v>22</v>
      </c>
      <c r="AE42" s="9" t="s">
        <v>22</v>
      </c>
      <c r="AF42" s="9" t="s">
        <v>22</v>
      </c>
      <c r="AH42" s="9" t="s">
        <v>10</v>
      </c>
      <c r="AI42" s="9" t="s">
        <v>22</v>
      </c>
      <c r="AJ42" s="9" t="s">
        <v>22</v>
      </c>
      <c r="AK42" s="9" t="s">
        <v>23</v>
      </c>
      <c r="AL42" s="9" t="s">
        <v>22</v>
      </c>
      <c r="AM42" s="9" t="s">
        <v>22</v>
      </c>
      <c r="AN42" s="9" t="s">
        <v>10</v>
      </c>
      <c r="AO42" s="9" t="s">
        <v>10</v>
      </c>
      <c r="AP42" s="9" t="s">
        <v>10</v>
      </c>
      <c r="AQ42" s="9" t="s">
        <v>22</v>
      </c>
      <c r="AR42" s="9" t="s">
        <v>9</v>
      </c>
      <c r="AS42" s="9" t="s">
        <v>23</v>
      </c>
      <c r="AT42" s="9" t="s">
        <v>10</v>
      </c>
      <c r="AU42" s="9" t="s">
        <v>23</v>
      </c>
      <c r="AW42" s="9" t="s">
        <v>10</v>
      </c>
      <c r="AX42" s="9" t="s">
        <v>10</v>
      </c>
      <c r="AY42" s="9" t="s">
        <v>22</v>
      </c>
      <c r="AZ42" s="9" t="s">
        <v>9</v>
      </c>
      <c r="BA42" s="9" t="s">
        <v>22</v>
      </c>
      <c r="BB42" s="9" t="s">
        <v>10</v>
      </c>
      <c r="BC42" s="9" t="s">
        <v>22</v>
      </c>
      <c r="BD42" s="9" t="s">
        <v>9</v>
      </c>
      <c r="BE42" s="9" t="s">
        <v>22</v>
      </c>
      <c r="BF42" s="9" t="s">
        <v>9</v>
      </c>
      <c r="BG42" s="9" t="s">
        <v>22</v>
      </c>
      <c r="BH42" s="9" t="s">
        <v>10</v>
      </c>
      <c r="BI42" s="9" t="s">
        <v>22</v>
      </c>
      <c r="BJ42" s="9" t="s">
        <v>10</v>
      </c>
      <c r="BL42" s="9" t="s">
        <v>22</v>
      </c>
      <c r="BM42" s="9" t="s">
        <v>10</v>
      </c>
      <c r="BN42" s="9" t="s">
        <v>10</v>
      </c>
      <c r="BO42" s="9" t="s">
        <v>22</v>
      </c>
      <c r="BP42" s="9" t="s">
        <v>10</v>
      </c>
      <c r="BQ42" s="9" t="s">
        <v>22</v>
      </c>
      <c r="BS42" s="9" t="s">
        <v>23</v>
      </c>
      <c r="BU42" s="9" t="s">
        <v>10</v>
      </c>
      <c r="BV42" s="9" t="s">
        <v>22</v>
      </c>
      <c r="BW42" s="9" t="s">
        <v>22</v>
      </c>
      <c r="BX42" s="9" t="s">
        <v>9</v>
      </c>
      <c r="BY42" s="9" t="s">
        <v>22</v>
      </c>
      <c r="BZ42" s="9">
        <v>7</v>
      </c>
      <c r="CA42" s="9">
        <v>25</v>
      </c>
      <c r="CB42" s="9">
        <v>13</v>
      </c>
      <c r="CC42" s="9">
        <v>12</v>
      </c>
      <c r="CD42" s="9">
        <v>25</v>
      </c>
      <c r="CE42" s="9">
        <v>7</v>
      </c>
      <c r="CF42" s="9">
        <v>16</v>
      </c>
      <c r="CG42" s="9">
        <v>20</v>
      </c>
      <c r="CH42" s="9">
        <v>9</v>
      </c>
      <c r="CI42" s="9">
        <v>8</v>
      </c>
      <c r="CJ42" s="9">
        <v>10</v>
      </c>
      <c r="CK42" s="9">
        <v>3</v>
      </c>
      <c r="CL42" s="9">
        <v>7</v>
      </c>
      <c r="CM42" s="9">
        <v>70</v>
      </c>
      <c r="CN42" s="9">
        <v>29</v>
      </c>
      <c r="CO42" s="9">
        <v>36</v>
      </c>
      <c r="CP42" s="9">
        <v>5</v>
      </c>
      <c r="CQ42" s="9">
        <v>20</v>
      </c>
      <c r="CR42" s="9" t="s">
        <v>162</v>
      </c>
    </row>
    <row r="43" spans="1:96" x14ac:dyDescent="0.25">
      <c r="A43" s="9">
        <v>8598112</v>
      </c>
      <c r="B43" s="9" t="s">
        <v>203</v>
      </c>
      <c r="C43" s="9" t="s">
        <v>121</v>
      </c>
      <c r="D43" s="9" t="s">
        <v>204</v>
      </c>
      <c r="E43" s="25">
        <v>7</v>
      </c>
      <c r="M43" s="9" t="s">
        <v>22</v>
      </c>
      <c r="AG43" s="9" t="s">
        <v>23</v>
      </c>
      <c r="AH43" s="9" t="s">
        <v>10</v>
      </c>
      <c r="AI43" s="9" t="s">
        <v>22</v>
      </c>
      <c r="AJ43" s="9" t="s">
        <v>9</v>
      </c>
      <c r="AK43" s="9" t="s">
        <v>9</v>
      </c>
      <c r="AL43" s="9" t="s">
        <v>22</v>
      </c>
      <c r="AM43" s="9" t="s">
        <v>23</v>
      </c>
      <c r="AN43" s="9" t="s">
        <v>10</v>
      </c>
      <c r="AO43" s="9" t="s">
        <v>10</v>
      </c>
      <c r="AP43" s="9" t="s">
        <v>10</v>
      </c>
      <c r="AQ43" s="9" t="s">
        <v>23</v>
      </c>
      <c r="AR43" s="9" t="s">
        <v>9</v>
      </c>
      <c r="AS43" s="9" t="s">
        <v>23</v>
      </c>
      <c r="AT43" s="9" t="s">
        <v>9</v>
      </c>
      <c r="AU43" s="9" t="s">
        <v>22</v>
      </c>
      <c r="AV43" s="9" t="s">
        <v>9</v>
      </c>
      <c r="AW43" s="9" t="s">
        <v>23</v>
      </c>
      <c r="AX43" s="9" t="s">
        <v>9</v>
      </c>
      <c r="AY43" s="9" t="s">
        <v>9</v>
      </c>
      <c r="AZ43" s="9" t="s">
        <v>9</v>
      </c>
      <c r="BA43" s="9" t="s">
        <v>9</v>
      </c>
      <c r="BB43" s="9" t="s">
        <v>22</v>
      </c>
      <c r="BC43" s="9" t="s">
        <v>10</v>
      </c>
      <c r="BD43" s="9" t="s">
        <v>10</v>
      </c>
      <c r="BE43" s="9" t="s">
        <v>22</v>
      </c>
      <c r="BZ43" s="9">
        <v>7</v>
      </c>
      <c r="CA43" s="9">
        <v>25</v>
      </c>
      <c r="CB43" s="9">
        <v>1</v>
      </c>
      <c r="CC43" s="9">
        <v>0</v>
      </c>
      <c r="CD43" s="9">
        <v>25</v>
      </c>
      <c r="CE43" s="9">
        <v>10</v>
      </c>
      <c r="CF43" s="9">
        <v>15</v>
      </c>
      <c r="CG43" s="9">
        <v>20</v>
      </c>
      <c r="CH43" s="9">
        <v>0</v>
      </c>
      <c r="CI43" s="9">
        <v>0</v>
      </c>
      <c r="CJ43" s="9">
        <v>1</v>
      </c>
      <c r="CK43" s="9">
        <v>6.25</v>
      </c>
      <c r="CL43" s="9">
        <v>0</v>
      </c>
      <c r="CM43" s="9">
        <v>70</v>
      </c>
      <c r="CN43" s="9">
        <v>11</v>
      </c>
      <c r="CO43" s="9">
        <v>15</v>
      </c>
      <c r="CP43" s="9">
        <v>44</v>
      </c>
      <c r="CQ43" s="9">
        <v>7.25</v>
      </c>
      <c r="CR43" s="9" t="s">
        <v>163</v>
      </c>
    </row>
    <row r="44" spans="1:96" x14ac:dyDescent="0.25">
      <c r="A44" s="9">
        <v>4581586</v>
      </c>
      <c r="B44" s="9" t="s">
        <v>205</v>
      </c>
      <c r="C44" s="9" t="s">
        <v>105</v>
      </c>
      <c r="D44" s="9" t="s">
        <v>206</v>
      </c>
      <c r="E44" s="25">
        <v>7</v>
      </c>
      <c r="H44" s="9" t="s">
        <v>9</v>
      </c>
      <c r="I44" s="9" t="s">
        <v>9</v>
      </c>
      <c r="J44" s="9" t="s">
        <v>9</v>
      </c>
      <c r="K44" s="9" t="s">
        <v>22</v>
      </c>
      <c r="L44" s="9" t="s">
        <v>10</v>
      </c>
      <c r="M44" s="9" t="s">
        <v>22</v>
      </c>
      <c r="N44" s="9" t="s">
        <v>23</v>
      </c>
      <c r="O44" s="9" t="s">
        <v>10</v>
      </c>
      <c r="P44" s="9" t="s">
        <v>9</v>
      </c>
      <c r="Q44" s="9" t="s">
        <v>9</v>
      </c>
      <c r="R44" s="9" t="s">
        <v>23</v>
      </c>
      <c r="S44" s="9" t="s">
        <v>9</v>
      </c>
      <c r="T44" s="9" t="s">
        <v>22</v>
      </c>
      <c r="U44" s="9" t="s">
        <v>10</v>
      </c>
      <c r="V44" s="9" t="s">
        <v>23</v>
      </c>
      <c r="W44" s="9" t="s">
        <v>22</v>
      </c>
      <c r="X44" s="9" t="s">
        <v>23</v>
      </c>
      <c r="Y44" s="9" t="s">
        <v>23</v>
      </c>
      <c r="Z44" s="9" t="s">
        <v>22</v>
      </c>
      <c r="AA44" s="9" t="s">
        <v>22</v>
      </c>
      <c r="AB44" s="9" t="s">
        <v>22</v>
      </c>
      <c r="AC44" s="9" t="s">
        <v>23</v>
      </c>
      <c r="AD44" s="9" t="s">
        <v>22</v>
      </c>
      <c r="AE44" s="9" t="s">
        <v>22</v>
      </c>
      <c r="AF44" s="9" t="s">
        <v>10</v>
      </c>
      <c r="AG44" s="9" t="s">
        <v>10</v>
      </c>
      <c r="AH44" s="9" t="s">
        <v>22</v>
      </c>
      <c r="AI44" s="9" t="s">
        <v>22</v>
      </c>
      <c r="AJ44" s="9" t="s">
        <v>10</v>
      </c>
      <c r="AK44" s="9" t="s">
        <v>23</v>
      </c>
      <c r="AL44" s="9" t="s">
        <v>9</v>
      </c>
      <c r="AM44" s="9" t="s">
        <v>10</v>
      </c>
      <c r="AN44" s="9" t="s">
        <v>10</v>
      </c>
      <c r="AO44" s="9" t="s">
        <v>22</v>
      </c>
      <c r="AP44" s="9" t="s">
        <v>23</v>
      </c>
      <c r="AQ44" s="9" t="s">
        <v>10</v>
      </c>
      <c r="AR44" s="9" t="s">
        <v>9</v>
      </c>
      <c r="AS44" s="9" t="s">
        <v>23</v>
      </c>
      <c r="AT44" s="9" t="s">
        <v>10</v>
      </c>
      <c r="AU44" s="9" t="s">
        <v>22</v>
      </c>
      <c r="AV44" s="9" t="s">
        <v>9</v>
      </c>
      <c r="AW44" s="9" t="s">
        <v>23</v>
      </c>
      <c r="AX44" s="9" t="s">
        <v>9</v>
      </c>
      <c r="AY44" s="9" t="s">
        <v>9</v>
      </c>
      <c r="AZ44" s="9" t="s">
        <v>23</v>
      </c>
      <c r="BA44" s="9" t="s">
        <v>9</v>
      </c>
      <c r="BB44" s="9" t="s">
        <v>23</v>
      </c>
      <c r="BC44" s="9" t="s">
        <v>23</v>
      </c>
      <c r="BD44" s="9" t="s">
        <v>10</v>
      </c>
      <c r="BE44" s="9" t="s">
        <v>22</v>
      </c>
      <c r="BF44" s="9" t="s">
        <v>10</v>
      </c>
      <c r="BG44" s="9" t="s">
        <v>23</v>
      </c>
      <c r="BH44" s="9" t="s">
        <v>10</v>
      </c>
      <c r="BI44" s="9" t="s">
        <v>22</v>
      </c>
      <c r="BJ44" s="9" t="s">
        <v>10</v>
      </c>
      <c r="BK44" s="9" t="s">
        <v>22</v>
      </c>
      <c r="BL44" s="9" t="s">
        <v>22</v>
      </c>
      <c r="BM44" s="9" t="s">
        <v>10</v>
      </c>
      <c r="BO44" s="9" t="s">
        <v>22</v>
      </c>
      <c r="BP44" s="9" t="s">
        <v>22</v>
      </c>
      <c r="BQ44" s="9" t="s">
        <v>22</v>
      </c>
      <c r="BR44" s="9" t="s">
        <v>10</v>
      </c>
      <c r="BS44" s="9" t="s">
        <v>10</v>
      </c>
      <c r="BT44" s="9" t="s">
        <v>10</v>
      </c>
      <c r="BU44" s="9" t="s">
        <v>10</v>
      </c>
      <c r="BV44" s="9" t="s">
        <v>9</v>
      </c>
      <c r="BW44" s="9" t="s">
        <v>23</v>
      </c>
      <c r="BX44" s="9" t="s">
        <v>9</v>
      </c>
      <c r="BY44" s="9" t="s">
        <v>9</v>
      </c>
      <c r="BZ44" s="9">
        <v>7</v>
      </c>
      <c r="CA44" s="9">
        <v>25</v>
      </c>
      <c r="CB44" s="9">
        <v>19</v>
      </c>
      <c r="CC44" s="9">
        <v>6</v>
      </c>
      <c r="CD44" s="9">
        <v>25</v>
      </c>
      <c r="CE44" s="9">
        <v>11</v>
      </c>
      <c r="CF44" s="9">
        <v>14</v>
      </c>
      <c r="CG44" s="9">
        <v>20</v>
      </c>
      <c r="CH44" s="9">
        <v>12</v>
      </c>
      <c r="CI44" s="9">
        <v>7</v>
      </c>
      <c r="CJ44" s="9">
        <v>17.5</v>
      </c>
      <c r="CK44" s="9">
        <v>7.5</v>
      </c>
      <c r="CL44" s="9">
        <v>10.25</v>
      </c>
      <c r="CM44" s="9">
        <v>70</v>
      </c>
      <c r="CN44" s="9">
        <v>42</v>
      </c>
      <c r="CO44" s="9">
        <v>27</v>
      </c>
      <c r="CP44" s="9">
        <v>1</v>
      </c>
      <c r="CQ44" s="9">
        <v>35.25</v>
      </c>
      <c r="CR44" s="9" t="s">
        <v>164</v>
      </c>
    </row>
    <row r="45" spans="1:96" x14ac:dyDescent="0.25">
      <c r="A45" s="9">
        <v>9634909</v>
      </c>
      <c r="B45" s="9" t="s">
        <v>118</v>
      </c>
      <c r="C45" s="9" t="s">
        <v>207</v>
      </c>
      <c r="D45" s="9" t="s">
        <v>208</v>
      </c>
      <c r="E45" s="25">
        <v>7</v>
      </c>
      <c r="H45" s="9" t="s">
        <v>9</v>
      </c>
      <c r="I45" s="9" t="s">
        <v>9</v>
      </c>
      <c r="J45" s="9" t="s">
        <v>9</v>
      </c>
      <c r="K45" s="9" t="s">
        <v>23</v>
      </c>
      <c r="L45" s="9" t="s">
        <v>10</v>
      </c>
      <c r="M45" s="9" t="s">
        <v>9</v>
      </c>
      <c r="N45" s="9" t="s">
        <v>23</v>
      </c>
      <c r="O45" s="9" t="s">
        <v>22</v>
      </c>
      <c r="P45" s="9" t="s">
        <v>10</v>
      </c>
      <c r="Q45" s="9" t="s">
        <v>10</v>
      </c>
      <c r="R45" s="9" t="s">
        <v>23</v>
      </c>
      <c r="S45" s="9" t="s">
        <v>9</v>
      </c>
      <c r="T45" s="9" t="s">
        <v>22</v>
      </c>
      <c r="U45" s="9" t="s">
        <v>10</v>
      </c>
      <c r="V45" s="9" t="s">
        <v>23</v>
      </c>
      <c r="W45" s="9" t="s">
        <v>22</v>
      </c>
      <c r="X45" s="9" t="s">
        <v>23</v>
      </c>
      <c r="Y45" s="9" t="s">
        <v>9</v>
      </c>
      <c r="AA45" s="9" t="s">
        <v>10</v>
      </c>
      <c r="AB45" s="9" t="s">
        <v>22</v>
      </c>
      <c r="AC45" s="9" t="s">
        <v>23</v>
      </c>
      <c r="AD45" s="9" t="s">
        <v>9</v>
      </c>
      <c r="AE45" s="9" t="s">
        <v>22</v>
      </c>
      <c r="AF45" s="9" t="s">
        <v>10</v>
      </c>
      <c r="AG45" s="9" t="s">
        <v>10</v>
      </c>
      <c r="AH45" s="9" t="s">
        <v>23</v>
      </c>
      <c r="AI45" s="9" t="s">
        <v>22</v>
      </c>
      <c r="AJ45" s="9" t="s">
        <v>10</v>
      </c>
      <c r="AK45" s="9" t="s">
        <v>9</v>
      </c>
      <c r="AL45" s="9" t="s">
        <v>22</v>
      </c>
      <c r="AM45" s="9" t="s">
        <v>23</v>
      </c>
      <c r="AN45" s="9" t="s">
        <v>9</v>
      </c>
      <c r="AO45" s="9" t="s">
        <v>10</v>
      </c>
      <c r="AP45" s="9" t="s">
        <v>10</v>
      </c>
      <c r="AR45" s="9" t="s">
        <v>9</v>
      </c>
      <c r="AS45" s="9" t="s">
        <v>10</v>
      </c>
      <c r="AT45" s="9" t="s">
        <v>22</v>
      </c>
      <c r="AU45" s="9" t="s">
        <v>9</v>
      </c>
      <c r="AV45" s="9" t="s">
        <v>22</v>
      </c>
      <c r="AW45" s="9" t="s">
        <v>23</v>
      </c>
      <c r="AX45" s="9" t="s">
        <v>23</v>
      </c>
      <c r="AY45" s="9" t="s">
        <v>9</v>
      </c>
      <c r="AZ45" s="9" t="s">
        <v>22</v>
      </c>
      <c r="BA45" s="9" t="s">
        <v>10</v>
      </c>
      <c r="BB45" s="9" t="s">
        <v>23</v>
      </c>
      <c r="BC45" s="9" t="s">
        <v>10</v>
      </c>
      <c r="BD45" s="9" t="s">
        <v>10</v>
      </c>
      <c r="BE45" s="9" t="s">
        <v>9</v>
      </c>
      <c r="BF45" s="9" t="s">
        <v>10</v>
      </c>
      <c r="BG45" s="9" t="s">
        <v>22</v>
      </c>
      <c r="BH45" s="9" t="s">
        <v>23</v>
      </c>
      <c r="BI45" s="9" t="s">
        <v>22</v>
      </c>
      <c r="BJ45" s="9" t="s">
        <v>10</v>
      </c>
      <c r="BK45" s="9" t="s">
        <v>22</v>
      </c>
      <c r="BL45" s="9" t="s">
        <v>22</v>
      </c>
      <c r="BM45" s="9" t="s">
        <v>10</v>
      </c>
      <c r="BN45" s="9" t="s">
        <v>9</v>
      </c>
      <c r="BO45" s="9" t="s">
        <v>22</v>
      </c>
      <c r="BP45" s="9" t="s">
        <v>22</v>
      </c>
      <c r="BQ45" s="9" t="s">
        <v>22</v>
      </c>
      <c r="BR45" s="9" t="s">
        <v>10</v>
      </c>
      <c r="BS45" s="9" t="s">
        <v>23</v>
      </c>
      <c r="BT45" s="9" t="s">
        <v>10</v>
      </c>
      <c r="BU45" s="9" t="s">
        <v>10</v>
      </c>
      <c r="BV45" s="9" t="s">
        <v>9</v>
      </c>
      <c r="BW45" s="9" t="s">
        <v>23</v>
      </c>
      <c r="BX45" s="9" t="s">
        <v>9</v>
      </c>
      <c r="BY45" s="9" t="s">
        <v>23</v>
      </c>
      <c r="BZ45" s="9">
        <v>7</v>
      </c>
      <c r="CA45" s="9">
        <v>25</v>
      </c>
      <c r="CB45" s="9">
        <v>19</v>
      </c>
      <c r="CC45" s="9">
        <v>5</v>
      </c>
      <c r="CD45" s="9">
        <v>25</v>
      </c>
      <c r="CE45" s="9">
        <v>14</v>
      </c>
      <c r="CF45" s="9">
        <v>10</v>
      </c>
      <c r="CG45" s="9">
        <v>20</v>
      </c>
      <c r="CH45" s="9">
        <v>14</v>
      </c>
      <c r="CI45" s="9">
        <v>6</v>
      </c>
      <c r="CJ45" s="9">
        <v>17.75</v>
      </c>
      <c r="CK45" s="9">
        <v>11.5</v>
      </c>
      <c r="CL45" s="9">
        <v>12.5</v>
      </c>
      <c r="CM45" s="9">
        <v>70</v>
      </c>
      <c r="CN45" s="9">
        <v>47</v>
      </c>
      <c r="CO45" s="9">
        <v>21</v>
      </c>
      <c r="CP45" s="9">
        <v>2</v>
      </c>
      <c r="CQ45" s="9">
        <v>41.75</v>
      </c>
      <c r="CR45" s="9" t="s">
        <v>165</v>
      </c>
    </row>
    <row r="46" spans="1:96" x14ac:dyDescent="0.25">
      <c r="A46" s="9">
        <v>7838376</v>
      </c>
      <c r="B46" s="9" t="s">
        <v>209</v>
      </c>
      <c r="C46" s="9" t="s">
        <v>210</v>
      </c>
      <c r="D46" s="9" t="s">
        <v>211</v>
      </c>
      <c r="E46" s="25">
        <v>7</v>
      </c>
      <c r="H46" s="9" t="s">
        <v>10</v>
      </c>
      <c r="P46" s="9" t="s">
        <v>9</v>
      </c>
      <c r="R46" s="9" t="s">
        <v>23</v>
      </c>
      <c r="S46" s="9" t="s">
        <v>22</v>
      </c>
      <c r="U46" s="9" t="s">
        <v>10</v>
      </c>
      <c r="X46" s="9" t="s">
        <v>23</v>
      </c>
      <c r="AC46" s="9" t="s">
        <v>10</v>
      </c>
      <c r="AD46" s="9" t="s">
        <v>22</v>
      </c>
      <c r="AE46" s="9" t="s">
        <v>22</v>
      </c>
      <c r="AF46" s="9" t="s">
        <v>10</v>
      </c>
      <c r="AI46" s="9" t="s">
        <v>22</v>
      </c>
      <c r="AM46" s="9" t="s">
        <v>23</v>
      </c>
      <c r="AN46" s="9" t="s">
        <v>23</v>
      </c>
      <c r="AR46" s="9" t="s">
        <v>9</v>
      </c>
      <c r="AS46" s="9" t="s">
        <v>10</v>
      </c>
      <c r="BZ46" s="9">
        <v>7</v>
      </c>
      <c r="CA46" s="9">
        <v>25</v>
      </c>
      <c r="CB46" s="9">
        <v>6</v>
      </c>
      <c r="CC46" s="9">
        <v>4</v>
      </c>
      <c r="CD46" s="9">
        <v>25</v>
      </c>
      <c r="CE46" s="9">
        <v>4</v>
      </c>
      <c r="CF46" s="9">
        <v>1</v>
      </c>
      <c r="CG46" s="9">
        <v>20</v>
      </c>
      <c r="CH46" s="9">
        <v>0</v>
      </c>
      <c r="CI46" s="9">
        <v>0</v>
      </c>
      <c r="CJ46" s="9">
        <v>5</v>
      </c>
      <c r="CK46" s="9">
        <v>3.75</v>
      </c>
      <c r="CL46" s="9">
        <v>0</v>
      </c>
      <c r="CM46" s="9">
        <v>70</v>
      </c>
      <c r="CN46" s="9">
        <v>10</v>
      </c>
      <c r="CO46" s="9">
        <v>5</v>
      </c>
      <c r="CP46" s="9">
        <v>55</v>
      </c>
      <c r="CQ46" s="9">
        <v>8.75</v>
      </c>
      <c r="CR46" s="9" t="s">
        <v>166</v>
      </c>
    </row>
    <row r="47" spans="1:96" x14ac:dyDescent="0.25">
      <c r="A47" s="9">
        <v>4044153</v>
      </c>
      <c r="B47" s="9" t="s">
        <v>212</v>
      </c>
      <c r="C47" s="9" t="s">
        <v>213</v>
      </c>
      <c r="D47" s="9" t="s">
        <v>214</v>
      </c>
      <c r="E47" s="25">
        <v>7</v>
      </c>
      <c r="H47" s="9" t="s">
        <v>9</v>
      </c>
      <c r="I47" s="9" t="s">
        <v>22</v>
      </c>
      <c r="J47" s="9" t="s">
        <v>9</v>
      </c>
      <c r="K47" s="9" t="s">
        <v>23</v>
      </c>
      <c r="L47" s="9" t="s">
        <v>10</v>
      </c>
      <c r="M47" s="9" t="s">
        <v>22</v>
      </c>
      <c r="N47" s="9" t="s">
        <v>23</v>
      </c>
      <c r="O47" s="9" t="s">
        <v>10</v>
      </c>
      <c r="P47" s="9" t="s">
        <v>23</v>
      </c>
      <c r="Q47" s="9" t="s">
        <v>10</v>
      </c>
      <c r="R47" s="9" t="s">
        <v>23</v>
      </c>
      <c r="S47" s="9" t="s">
        <v>9</v>
      </c>
      <c r="T47" s="9" t="s">
        <v>22</v>
      </c>
      <c r="U47" s="9" t="s">
        <v>9</v>
      </c>
      <c r="V47" s="9" t="s">
        <v>9</v>
      </c>
      <c r="W47" s="9" t="s">
        <v>22</v>
      </c>
      <c r="X47" s="9" t="s">
        <v>23</v>
      </c>
      <c r="Z47" s="9" t="s">
        <v>23</v>
      </c>
      <c r="AA47" s="9" t="s">
        <v>10</v>
      </c>
      <c r="AB47" s="9" t="s">
        <v>22</v>
      </c>
      <c r="AC47" s="9" t="s">
        <v>23</v>
      </c>
      <c r="AD47" s="9" t="s">
        <v>9</v>
      </c>
      <c r="AE47" s="9" t="s">
        <v>22</v>
      </c>
      <c r="AF47" s="9" t="s">
        <v>10</v>
      </c>
      <c r="AI47" s="9" t="s">
        <v>22</v>
      </c>
      <c r="AJ47" s="9" t="s">
        <v>10</v>
      </c>
      <c r="AL47" s="9" t="s">
        <v>22</v>
      </c>
      <c r="AM47" s="9" t="s">
        <v>23</v>
      </c>
      <c r="AQ47" s="9" t="s">
        <v>23</v>
      </c>
      <c r="AR47" s="9" t="s">
        <v>9</v>
      </c>
      <c r="AU47" s="9" t="s">
        <v>22</v>
      </c>
      <c r="AW47" s="9" t="s">
        <v>10</v>
      </c>
      <c r="AY47" s="9" t="s">
        <v>22</v>
      </c>
      <c r="AZ47" s="9" t="s">
        <v>23</v>
      </c>
      <c r="BA47" s="9" t="s">
        <v>10</v>
      </c>
      <c r="BB47" s="9" t="s">
        <v>23</v>
      </c>
      <c r="BD47" s="9" t="s">
        <v>10</v>
      </c>
      <c r="BE47" s="9" t="s">
        <v>10</v>
      </c>
      <c r="BF47" s="9" t="s">
        <v>10</v>
      </c>
      <c r="BG47" s="9" t="s">
        <v>22</v>
      </c>
      <c r="BJ47" s="9" t="s">
        <v>10</v>
      </c>
      <c r="BK47" s="9" t="s">
        <v>9</v>
      </c>
      <c r="BL47" s="9" t="s">
        <v>10</v>
      </c>
      <c r="BN47" s="9" t="s">
        <v>23</v>
      </c>
      <c r="BO47" s="9" t="s">
        <v>22</v>
      </c>
      <c r="BP47" s="9" t="s">
        <v>23</v>
      </c>
      <c r="BQ47" s="9" t="s">
        <v>22</v>
      </c>
      <c r="BV47" s="9" t="s">
        <v>22</v>
      </c>
      <c r="BX47" s="9" t="s">
        <v>10</v>
      </c>
      <c r="BZ47" s="9">
        <v>7</v>
      </c>
      <c r="CA47" s="9">
        <v>25</v>
      </c>
      <c r="CB47" s="9">
        <v>19</v>
      </c>
      <c r="CC47" s="9">
        <v>5</v>
      </c>
      <c r="CD47" s="9">
        <v>25</v>
      </c>
      <c r="CE47" s="9">
        <v>10</v>
      </c>
      <c r="CF47" s="9">
        <v>4</v>
      </c>
      <c r="CG47" s="9">
        <v>20</v>
      </c>
      <c r="CH47" s="9">
        <v>7</v>
      </c>
      <c r="CI47" s="9">
        <v>4</v>
      </c>
      <c r="CJ47" s="9">
        <v>17.75</v>
      </c>
      <c r="CK47" s="9">
        <v>9</v>
      </c>
      <c r="CL47" s="9">
        <v>6</v>
      </c>
      <c r="CM47" s="9">
        <v>70</v>
      </c>
      <c r="CN47" s="9">
        <v>36</v>
      </c>
      <c r="CO47" s="9">
        <v>13</v>
      </c>
      <c r="CP47" s="9">
        <v>21</v>
      </c>
      <c r="CQ47" s="9">
        <v>32.75</v>
      </c>
      <c r="CR47" s="9" t="s">
        <v>167</v>
      </c>
    </row>
    <row r="48" spans="1:96" x14ac:dyDescent="0.25">
      <c r="A48" s="9">
        <v>6255474</v>
      </c>
      <c r="B48" s="9" t="s">
        <v>215</v>
      </c>
      <c r="C48" s="9" t="s">
        <v>216</v>
      </c>
      <c r="D48" s="9" t="s">
        <v>217</v>
      </c>
      <c r="E48" s="25">
        <v>7</v>
      </c>
      <c r="H48" s="9" t="s">
        <v>9</v>
      </c>
      <c r="I48" s="9" t="s">
        <v>9</v>
      </c>
      <c r="J48" s="9" t="s">
        <v>9</v>
      </c>
      <c r="K48" s="9" t="s">
        <v>10</v>
      </c>
      <c r="L48" s="9" t="s">
        <v>10</v>
      </c>
      <c r="M48" s="9" t="s">
        <v>22</v>
      </c>
      <c r="N48" s="9" t="s">
        <v>23</v>
      </c>
      <c r="O48" s="9" t="s">
        <v>10</v>
      </c>
      <c r="P48" s="9" t="s">
        <v>10</v>
      </c>
      <c r="Q48" s="9" t="s">
        <v>9</v>
      </c>
      <c r="R48" s="9" t="s">
        <v>23</v>
      </c>
      <c r="S48" s="9" t="s">
        <v>9</v>
      </c>
      <c r="T48" s="9" t="s">
        <v>22</v>
      </c>
      <c r="U48" s="9" t="s">
        <v>9</v>
      </c>
      <c r="V48" s="9" t="s">
        <v>23</v>
      </c>
      <c r="W48" s="9" t="s">
        <v>22</v>
      </c>
      <c r="X48" s="9" t="s">
        <v>23</v>
      </c>
      <c r="Y48" s="9" t="s">
        <v>9</v>
      </c>
      <c r="Z48" s="9" t="s">
        <v>23</v>
      </c>
      <c r="AA48" s="9" t="s">
        <v>22</v>
      </c>
      <c r="AB48" s="9" t="s">
        <v>22</v>
      </c>
      <c r="AC48" s="9" t="s">
        <v>23</v>
      </c>
      <c r="AD48" s="9" t="s">
        <v>9</v>
      </c>
      <c r="AE48" s="9" t="s">
        <v>9</v>
      </c>
      <c r="AF48" s="9" t="s">
        <v>10</v>
      </c>
      <c r="AG48" s="9" t="s">
        <v>10</v>
      </c>
      <c r="AH48" s="9" t="s">
        <v>10</v>
      </c>
      <c r="AI48" s="9" t="s">
        <v>22</v>
      </c>
      <c r="AJ48" s="9" t="s">
        <v>10</v>
      </c>
      <c r="AK48" s="9" t="s">
        <v>22</v>
      </c>
      <c r="AL48" s="9" t="s">
        <v>22</v>
      </c>
      <c r="AM48" s="9" t="s">
        <v>23</v>
      </c>
      <c r="AO48" s="9" t="s">
        <v>9</v>
      </c>
      <c r="AP48" s="9" t="s">
        <v>23</v>
      </c>
      <c r="AQ48" s="9" t="s">
        <v>22</v>
      </c>
      <c r="AR48" s="9" t="s">
        <v>9</v>
      </c>
      <c r="AS48" s="9" t="s">
        <v>23</v>
      </c>
      <c r="AT48" s="9" t="s">
        <v>23</v>
      </c>
      <c r="AU48" s="9" t="s">
        <v>9</v>
      </c>
      <c r="AV48" s="9" t="s">
        <v>22</v>
      </c>
      <c r="AW48" s="9" t="s">
        <v>23</v>
      </c>
      <c r="AX48" s="9" t="s">
        <v>9</v>
      </c>
      <c r="AY48" s="9" t="s">
        <v>9</v>
      </c>
      <c r="AZ48" s="9" t="s">
        <v>9</v>
      </c>
      <c r="BA48" s="9" t="s">
        <v>23</v>
      </c>
      <c r="BB48" s="9" t="s">
        <v>22</v>
      </c>
      <c r="BC48" s="9" t="s">
        <v>23</v>
      </c>
      <c r="BD48" s="9" t="s">
        <v>10</v>
      </c>
      <c r="BE48" s="9" t="s">
        <v>22</v>
      </c>
      <c r="BF48" s="9" t="s">
        <v>10</v>
      </c>
      <c r="BG48" s="9" t="s">
        <v>23</v>
      </c>
      <c r="BH48" s="9" t="s">
        <v>23</v>
      </c>
      <c r="BI48" s="9" t="s">
        <v>22</v>
      </c>
      <c r="BJ48" s="9" t="s">
        <v>10</v>
      </c>
      <c r="BK48" s="9" t="s">
        <v>10</v>
      </c>
      <c r="BM48" s="9" t="s">
        <v>10</v>
      </c>
      <c r="BO48" s="9" t="s">
        <v>22</v>
      </c>
      <c r="BP48" s="9" t="s">
        <v>23</v>
      </c>
      <c r="BR48" s="9" t="s">
        <v>9</v>
      </c>
      <c r="BS48" s="9" t="s">
        <v>23</v>
      </c>
      <c r="BT48" s="9" t="s">
        <v>10</v>
      </c>
      <c r="BV48" s="9" t="s">
        <v>22</v>
      </c>
      <c r="BW48" s="9" t="s">
        <v>23</v>
      </c>
      <c r="BY48" s="9" t="s">
        <v>9</v>
      </c>
      <c r="BZ48" s="9">
        <v>7</v>
      </c>
      <c r="CA48" s="9">
        <v>25</v>
      </c>
      <c r="CB48" s="9">
        <v>18</v>
      </c>
      <c r="CC48" s="9">
        <v>7</v>
      </c>
      <c r="CD48" s="9">
        <v>25</v>
      </c>
      <c r="CE48" s="9">
        <v>13</v>
      </c>
      <c r="CF48" s="9">
        <v>11</v>
      </c>
      <c r="CG48" s="9">
        <v>20</v>
      </c>
      <c r="CH48" s="9">
        <v>13</v>
      </c>
      <c r="CI48" s="9">
        <v>2</v>
      </c>
      <c r="CJ48" s="9">
        <v>16.25</v>
      </c>
      <c r="CK48" s="9">
        <v>10.25</v>
      </c>
      <c r="CL48" s="9">
        <v>12.5</v>
      </c>
      <c r="CM48" s="9">
        <v>70</v>
      </c>
      <c r="CN48" s="9">
        <v>44</v>
      </c>
      <c r="CO48" s="9">
        <v>20</v>
      </c>
      <c r="CP48" s="9">
        <v>6</v>
      </c>
      <c r="CQ48" s="9">
        <v>39</v>
      </c>
      <c r="CR48" s="9" t="s">
        <v>168</v>
      </c>
    </row>
    <row r="49" spans="1:96" x14ac:dyDescent="0.25">
      <c r="A49" s="9">
        <v>2581725</v>
      </c>
      <c r="B49" s="9" t="s">
        <v>218</v>
      </c>
      <c r="C49" s="9" t="s">
        <v>219</v>
      </c>
      <c r="D49" s="9" t="s">
        <v>220</v>
      </c>
      <c r="E49" s="25">
        <v>7</v>
      </c>
      <c r="H49" s="9" t="s">
        <v>23</v>
      </c>
      <c r="I49" s="9" t="s">
        <v>9</v>
      </c>
      <c r="J49" s="9" t="s">
        <v>22</v>
      </c>
      <c r="K49" s="9" t="s">
        <v>22</v>
      </c>
      <c r="L49" s="9" t="s">
        <v>10</v>
      </c>
      <c r="M49" s="9" t="s">
        <v>22</v>
      </c>
      <c r="N49" s="9" t="s">
        <v>23</v>
      </c>
      <c r="O49" s="9" t="s">
        <v>10</v>
      </c>
      <c r="P49" s="9" t="s">
        <v>23</v>
      </c>
      <c r="Q49" s="9" t="s">
        <v>22</v>
      </c>
      <c r="R49" s="9" t="s">
        <v>23</v>
      </c>
      <c r="S49" s="9" t="s">
        <v>9</v>
      </c>
      <c r="T49" s="9" t="s">
        <v>22</v>
      </c>
      <c r="U49" s="9" t="s">
        <v>22</v>
      </c>
      <c r="V49" s="9" t="s">
        <v>23</v>
      </c>
      <c r="W49" s="9" t="s">
        <v>9</v>
      </c>
      <c r="X49" s="9" t="s">
        <v>22</v>
      </c>
      <c r="Y49" s="9" t="s">
        <v>9</v>
      </c>
      <c r="Z49" s="9" t="s">
        <v>9</v>
      </c>
      <c r="AA49" s="9" t="s">
        <v>22</v>
      </c>
      <c r="AB49" s="9" t="s">
        <v>22</v>
      </c>
      <c r="AC49" s="9" t="s">
        <v>23</v>
      </c>
      <c r="AD49" s="9" t="s">
        <v>9</v>
      </c>
      <c r="AE49" s="9" t="s">
        <v>22</v>
      </c>
      <c r="AF49" s="9" t="s">
        <v>10</v>
      </c>
      <c r="AG49" s="9" t="s">
        <v>22</v>
      </c>
      <c r="AH49" s="9" t="s">
        <v>10</v>
      </c>
      <c r="AI49" s="9" t="s">
        <v>22</v>
      </c>
      <c r="AJ49" s="9" t="s">
        <v>10</v>
      </c>
      <c r="AK49" s="9" t="s">
        <v>23</v>
      </c>
      <c r="AL49" s="9" t="s">
        <v>23</v>
      </c>
      <c r="AM49" s="9" t="s">
        <v>10</v>
      </c>
      <c r="AN49" s="9" t="s">
        <v>22</v>
      </c>
      <c r="AO49" s="9" t="s">
        <v>10</v>
      </c>
      <c r="AP49" s="9" t="s">
        <v>23</v>
      </c>
      <c r="AQ49" s="9" t="s">
        <v>23</v>
      </c>
      <c r="AR49" s="9" t="s">
        <v>9</v>
      </c>
      <c r="AS49" s="9" t="s">
        <v>22</v>
      </c>
      <c r="AT49" s="9" t="s">
        <v>22</v>
      </c>
      <c r="AU49" s="9" t="s">
        <v>10</v>
      </c>
      <c r="AV49" s="9" t="s">
        <v>22</v>
      </c>
      <c r="AW49" s="9" t="s">
        <v>23</v>
      </c>
      <c r="AX49" s="9" t="s">
        <v>23</v>
      </c>
      <c r="AY49" s="9" t="s">
        <v>9</v>
      </c>
      <c r="AZ49" s="9" t="s">
        <v>9</v>
      </c>
      <c r="BA49" s="9" t="s">
        <v>23</v>
      </c>
      <c r="BB49" s="9" t="s">
        <v>23</v>
      </c>
      <c r="BC49" s="9" t="s">
        <v>10</v>
      </c>
      <c r="BD49" s="9" t="s">
        <v>22</v>
      </c>
      <c r="BE49" s="9" t="s">
        <v>9</v>
      </c>
      <c r="BF49" s="9" t="s">
        <v>9</v>
      </c>
      <c r="BG49" s="9" t="s">
        <v>23</v>
      </c>
      <c r="BH49" s="9" t="s">
        <v>10</v>
      </c>
      <c r="BI49" s="9" t="s">
        <v>22</v>
      </c>
      <c r="BJ49" s="9" t="s">
        <v>10</v>
      </c>
      <c r="BK49" s="9" t="s">
        <v>9</v>
      </c>
      <c r="BL49" s="9" t="s">
        <v>10</v>
      </c>
      <c r="BM49" s="9" t="s">
        <v>10</v>
      </c>
      <c r="BN49" s="9" t="s">
        <v>23</v>
      </c>
      <c r="BP49" s="9" t="s">
        <v>22</v>
      </c>
      <c r="BQ49" s="9" t="s">
        <v>22</v>
      </c>
      <c r="BR49" s="9" t="s">
        <v>22</v>
      </c>
      <c r="BT49" s="9" t="s">
        <v>10</v>
      </c>
      <c r="BU49" s="9" t="s">
        <v>10</v>
      </c>
      <c r="BX49" s="9" t="s">
        <v>9</v>
      </c>
      <c r="BZ49" s="9">
        <v>7</v>
      </c>
      <c r="CA49" s="9">
        <v>25</v>
      </c>
      <c r="CB49" s="9">
        <v>15</v>
      </c>
      <c r="CC49" s="9">
        <v>10</v>
      </c>
      <c r="CD49" s="9">
        <v>25</v>
      </c>
      <c r="CE49" s="9">
        <v>10</v>
      </c>
      <c r="CF49" s="9">
        <v>15</v>
      </c>
      <c r="CG49" s="9">
        <v>20</v>
      </c>
      <c r="CH49" s="9">
        <v>9</v>
      </c>
      <c r="CI49" s="9">
        <v>6</v>
      </c>
      <c r="CJ49" s="9">
        <v>12.5</v>
      </c>
      <c r="CK49" s="9">
        <v>6.25</v>
      </c>
      <c r="CL49" s="9">
        <v>7.5</v>
      </c>
      <c r="CM49" s="9">
        <v>70</v>
      </c>
      <c r="CN49" s="9">
        <v>34</v>
      </c>
      <c r="CO49" s="9">
        <v>31</v>
      </c>
      <c r="CP49" s="9">
        <v>5</v>
      </c>
      <c r="CQ49" s="9">
        <v>26.25</v>
      </c>
      <c r="CR49" s="9" t="s">
        <v>169</v>
      </c>
    </row>
    <row r="50" spans="1:96" x14ac:dyDescent="0.25">
      <c r="A50" s="9">
        <v>3683390</v>
      </c>
      <c r="B50" s="9" t="s">
        <v>116</v>
      </c>
      <c r="C50" s="9" t="s">
        <v>221</v>
      </c>
      <c r="D50" s="9" t="s">
        <v>222</v>
      </c>
      <c r="E50" s="25">
        <v>7</v>
      </c>
      <c r="H50" s="9" t="s">
        <v>10</v>
      </c>
      <c r="I50" s="9" t="s">
        <v>22</v>
      </c>
      <c r="J50" s="9" t="s">
        <v>23</v>
      </c>
      <c r="K50" s="9" t="s">
        <v>10</v>
      </c>
      <c r="L50" s="9" t="s">
        <v>22</v>
      </c>
      <c r="M50" s="9" t="s">
        <v>22</v>
      </c>
      <c r="N50" s="9" t="s">
        <v>23</v>
      </c>
      <c r="O50" s="9" t="s">
        <v>9</v>
      </c>
      <c r="P50" s="9" t="s">
        <v>9</v>
      </c>
      <c r="Q50" s="9" t="s">
        <v>9</v>
      </c>
      <c r="R50" s="9" t="s">
        <v>23</v>
      </c>
      <c r="S50" s="9" t="s">
        <v>9</v>
      </c>
      <c r="T50" s="9" t="s">
        <v>22</v>
      </c>
      <c r="U50" s="9" t="s">
        <v>23</v>
      </c>
      <c r="V50" s="9" t="s">
        <v>9</v>
      </c>
      <c r="W50" s="9" t="s">
        <v>22</v>
      </c>
      <c r="X50" s="9" t="s">
        <v>23</v>
      </c>
      <c r="Y50" s="9" t="s">
        <v>10</v>
      </c>
      <c r="Z50" s="9" t="s">
        <v>10</v>
      </c>
      <c r="AA50" s="9" t="s">
        <v>22</v>
      </c>
      <c r="AB50" s="9" t="s">
        <v>22</v>
      </c>
      <c r="AC50" s="9" t="s">
        <v>10</v>
      </c>
      <c r="AD50" s="9" t="s">
        <v>9</v>
      </c>
      <c r="AE50" s="9" t="s">
        <v>9</v>
      </c>
      <c r="AF50" s="9" t="s">
        <v>10</v>
      </c>
      <c r="AH50" s="9" t="s">
        <v>10</v>
      </c>
      <c r="AI50" s="9" t="s">
        <v>22</v>
      </c>
      <c r="AJ50" s="9" t="s">
        <v>10</v>
      </c>
      <c r="AK50" s="9" t="s">
        <v>23</v>
      </c>
      <c r="AL50" s="9" t="s">
        <v>23</v>
      </c>
      <c r="AM50" s="9" t="s">
        <v>9</v>
      </c>
      <c r="AO50" s="9" t="s">
        <v>22</v>
      </c>
      <c r="AP50" s="9" t="s">
        <v>10</v>
      </c>
      <c r="AR50" s="9" t="s">
        <v>9</v>
      </c>
      <c r="AS50" s="9" t="s">
        <v>23</v>
      </c>
      <c r="AU50" s="9" t="s">
        <v>9</v>
      </c>
      <c r="AV50" s="9" t="s">
        <v>9</v>
      </c>
      <c r="AW50" s="9" t="s">
        <v>9</v>
      </c>
      <c r="AX50" s="9" t="s">
        <v>22</v>
      </c>
      <c r="AY50" s="9" t="s">
        <v>10</v>
      </c>
      <c r="BA50" s="9" t="s">
        <v>22</v>
      </c>
      <c r="BC50" s="9" t="s">
        <v>23</v>
      </c>
      <c r="BD50" s="9" t="s">
        <v>10</v>
      </c>
      <c r="BE50" s="9" t="s">
        <v>9</v>
      </c>
      <c r="BF50" s="9" t="s">
        <v>10</v>
      </c>
      <c r="BG50" s="9" t="s">
        <v>23</v>
      </c>
      <c r="BH50" s="9" t="s">
        <v>23</v>
      </c>
      <c r="BI50" s="9" t="s">
        <v>22</v>
      </c>
      <c r="BK50" s="9" t="s">
        <v>22</v>
      </c>
      <c r="BL50" s="9" t="s">
        <v>10</v>
      </c>
      <c r="BM50" s="9" t="s">
        <v>10</v>
      </c>
      <c r="BN50" s="9" t="s">
        <v>23</v>
      </c>
      <c r="BO50" s="9" t="s">
        <v>22</v>
      </c>
      <c r="BQ50" s="9" t="s">
        <v>22</v>
      </c>
      <c r="BS50" s="9" t="s">
        <v>10</v>
      </c>
      <c r="BT50" s="9" t="s">
        <v>10</v>
      </c>
      <c r="BV50" s="9" t="s">
        <v>10</v>
      </c>
      <c r="BW50" s="9" t="s">
        <v>23</v>
      </c>
      <c r="BX50" s="9" t="s">
        <v>9</v>
      </c>
      <c r="BY50" s="9" t="s">
        <v>10</v>
      </c>
      <c r="BZ50" s="9">
        <v>7</v>
      </c>
      <c r="CA50" s="9">
        <v>25</v>
      </c>
      <c r="CB50" s="9">
        <v>14</v>
      </c>
      <c r="CC50" s="9">
        <v>11</v>
      </c>
      <c r="CD50" s="9">
        <v>25</v>
      </c>
      <c r="CE50" s="9">
        <v>6</v>
      </c>
      <c r="CF50" s="9">
        <v>13</v>
      </c>
      <c r="CG50" s="9">
        <v>20</v>
      </c>
      <c r="CH50" s="9">
        <v>12</v>
      </c>
      <c r="CI50" s="9">
        <v>4</v>
      </c>
      <c r="CJ50" s="9">
        <v>11.25</v>
      </c>
      <c r="CK50" s="9">
        <v>2.75</v>
      </c>
      <c r="CL50" s="9">
        <v>11</v>
      </c>
      <c r="CM50" s="9">
        <v>70</v>
      </c>
      <c r="CN50" s="9">
        <v>32</v>
      </c>
      <c r="CO50" s="9">
        <v>28</v>
      </c>
      <c r="CP50" s="9">
        <v>10</v>
      </c>
      <c r="CQ50" s="9">
        <v>25</v>
      </c>
      <c r="CR50" s="9" t="s">
        <v>170</v>
      </c>
    </row>
    <row r="51" spans="1:96" x14ac:dyDescent="0.25">
      <c r="A51" s="9">
        <v>2710336</v>
      </c>
      <c r="B51" s="9" t="s">
        <v>223</v>
      </c>
      <c r="C51" s="9" t="s">
        <v>224</v>
      </c>
      <c r="D51" s="9" t="s">
        <v>225</v>
      </c>
      <c r="E51" s="25">
        <v>7</v>
      </c>
      <c r="H51" s="9" t="s">
        <v>23</v>
      </c>
      <c r="I51" s="9" t="s">
        <v>22</v>
      </c>
      <c r="J51" s="9" t="s">
        <v>22</v>
      </c>
      <c r="K51" s="9" t="s">
        <v>10</v>
      </c>
      <c r="L51" s="9" t="s">
        <v>10</v>
      </c>
      <c r="M51" s="9" t="s">
        <v>22</v>
      </c>
      <c r="N51" s="9" t="s">
        <v>23</v>
      </c>
      <c r="O51" s="9" t="s">
        <v>10</v>
      </c>
      <c r="P51" s="9" t="s">
        <v>10</v>
      </c>
      <c r="Q51" s="9" t="s">
        <v>10</v>
      </c>
      <c r="R51" s="9" t="s">
        <v>23</v>
      </c>
      <c r="S51" s="9" t="s">
        <v>9</v>
      </c>
      <c r="T51" s="9" t="s">
        <v>22</v>
      </c>
      <c r="U51" s="9" t="s">
        <v>23</v>
      </c>
      <c r="V51" s="9" t="s">
        <v>22</v>
      </c>
      <c r="W51" s="9" t="s">
        <v>22</v>
      </c>
      <c r="X51" s="9" t="s">
        <v>23</v>
      </c>
      <c r="Y51" s="9" t="s">
        <v>9</v>
      </c>
      <c r="Z51" s="9" t="s">
        <v>10</v>
      </c>
      <c r="AA51" s="9" t="s">
        <v>22</v>
      </c>
      <c r="AB51" s="9" t="s">
        <v>22</v>
      </c>
      <c r="AC51" s="9" t="s">
        <v>23</v>
      </c>
      <c r="AD51" s="9" t="s">
        <v>9</v>
      </c>
      <c r="AE51" s="9" t="s">
        <v>22</v>
      </c>
      <c r="AF51" s="9" t="s">
        <v>10</v>
      </c>
      <c r="AG51" s="9" t="s">
        <v>9</v>
      </c>
      <c r="AH51" s="9" t="s">
        <v>23</v>
      </c>
      <c r="AI51" s="9" t="s">
        <v>22</v>
      </c>
      <c r="AJ51" s="9" t="s">
        <v>22</v>
      </c>
      <c r="AK51" s="9" t="s">
        <v>9</v>
      </c>
      <c r="AL51" s="9" t="s">
        <v>9</v>
      </c>
      <c r="AM51" s="9" t="s">
        <v>23</v>
      </c>
      <c r="AN51" s="9" t="s">
        <v>9</v>
      </c>
      <c r="AO51" s="9" t="s">
        <v>10</v>
      </c>
      <c r="AP51" s="9" t="s">
        <v>23</v>
      </c>
      <c r="AQ51" s="9" t="s">
        <v>22</v>
      </c>
      <c r="AR51" s="9" t="s">
        <v>9</v>
      </c>
      <c r="AS51" s="9" t="s">
        <v>23</v>
      </c>
      <c r="AT51" s="9" t="s">
        <v>23</v>
      </c>
      <c r="AU51" s="9" t="s">
        <v>22</v>
      </c>
      <c r="AV51" s="9" t="s">
        <v>9</v>
      </c>
      <c r="AW51" s="9" t="s">
        <v>23</v>
      </c>
      <c r="AX51" s="9" t="s">
        <v>10</v>
      </c>
      <c r="AY51" s="9" t="s">
        <v>22</v>
      </c>
      <c r="AZ51" s="9" t="s">
        <v>9</v>
      </c>
      <c r="BA51" s="9" t="s">
        <v>10</v>
      </c>
      <c r="BB51" s="9" t="s">
        <v>22</v>
      </c>
      <c r="BC51" s="9" t="s">
        <v>23</v>
      </c>
      <c r="BD51" s="9" t="s">
        <v>23</v>
      </c>
      <c r="BE51" s="9" t="s">
        <v>9</v>
      </c>
      <c r="BF51" s="9" t="s">
        <v>22</v>
      </c>
      <c r="BG51" s="9" t="s">
        <v>23</v>
      </c>
      <c r="BH51" s="9" t="s">
        <v>22</v>
      </c>
      <c r="BI51" s="9" t="s">
        <v>22</v>
      </c>
      <c r="BJ51" s="9" t="s">
        <v>10</v>
      </c>
      <c r="BK51" s="9" t="s">
        <v>23</v>
      </c>
      <c r="BL51" s="9" t="s">
        <v>23</v>
      </c>
      <c r="BM51" s="9" t="s">
        <v>10</v>
      </c>
      <c r="BO51" s="9" t="s">
        <v>22</v>
      </c>
      <c r="BP51" s="9" t="s">
        <v>23</v>
      </c>
      <c r="BQ51" s="9" t="s">
        <v>22</v>
      </c>
      <c r="BR51" s="9" t="s">
        <v>23</v>
      </c>
      <c r="BT51" s="9" t="s">
        <v>10</v>
      </c>
      <c r="BU51" s="9" t="s">
        <v>10</v>
      </c>
      <c r="BV51" s="9" t="s">
        <v>9</v>
      </c>
      <c r="BW51" s="9" t="s">
        <v>23</v>
      </c>
      <c r="BX51" s="9" t="s">
        <v>9</v>
      </c>
      <c r="BY51" s="9" t="s">
        <v>23</v>
      </c>
      <c r="BZ51" s="9">
        <v>7</v>
      </c>
      <c r="CA51" s="9">
        <v>25</v>
      </c>
      <c r="CB51" s="9">
        <v>19</v>
      </c>
      <c r="CC51" s="9">
        <v>6</v>
      </c>
      <c r="CD51" s="9">
        <v>25</v>
      </c>
      <c r="CE51" s="9">
        <v>9</v>
      </c>
      <c r="CF51" s="9">
        <v>16</v>
      </c>
      <c r="CG51" s="9">
        <v>20</v>
      </c>
      <c r="CH51" s="9">
        <v>12</v>
      </c>
      <c r="CI51" s="9">
        <v>6</v>
      </c>
      <c r="CJ51" s="9">
        <v>17.5</v>
      </c>
      <c r="CK51" s="9">
        <v>5</v>
      </c>
      <c r="CL51" s="9">
        <v>10.5</v>
      </c>
      <c r="CM51" s="9">
        <v>70</v>
      </c>
      <c r="CN51" s="9">
        <v>40</v>
      </c>
      <c r="CO51" s="9">
        <v>28</v>
      </c>
      <c r="CP51" s="9">
        <v>2</v>
      </c>
      <c r="CQ51" s="9">
        <v>33</v>
      </c>
      <c r="CR51" s="9" t="s">
        <v>171</v>
      </c>
    </row>
    <row r="52" spans="1:96" x14ac:dyDescent="0.25">
      <c r="A52" s="9">
        <v>4686159</v>
      </c>
      <c r="B52" s="9" t="s">
        <v>226</v>
      </c>
      <c r="C52" s="9" t="s">
        <v>53</v>
      </c>
      <c r="E52" s="25">
        <v>7</v>
      </c>
      <c r="H52" s="9" t="s">
        <v>9</v>
      </c>
      <c r="I52" s="9" t="s">
        <v>22</v>
      </c>
      <c r="J52" s="9" t="s">
        <v>9</v>
      </c>
      <c r="K52" s="9" t="s">
        <v>23</v>
      </c>
      <c r="L52" s="9" t="s">
        <v>10</v>
      </c>
      <c r="M52" s="9" t="s">
        <v>22</v>
      </c>
      <c r="N52" s="9" t="s">
        <v>23</v>
      </c>
      <c r="O52" s="9" t="s">
        <v>10</v>
      </c>
      <c r="P52" s="9" t="s">
        <v>9</v>
      </c>
      <c r="Q52" s="9" t="s">
        <v>9</v>
      </c>
      <c r="R52" s="9" t="s">
        <v>23</v>
      </c>
      <c r="S52" s="9" t="s">
        <v>9</v>
      </c>
      <c r="T52" s="9" t="s">
        <v>22</v>
      </c>
      <c r="U52" s="9" t="s">
        <v>10</v>
      </c>
      <c r="V52" s="9" t="s">
        <v>23</v>
      </c>
      <c r="W52" s="9" t="s">
        <v>22</v>
      </c>
      <c r="X52" s="9" t="s">
        <v>23</v>
      </c>
      <c r="Y52" s="9" t="s">
        <v>9</v>
      </c>
      <c r="Z52" s="9" t="s">
        <v>23</v>
      </c>
      <c r="AA52" s="9" t="s">
        <v>22</v>
      </c>
      <c r="AB52" s="9" t="s">
        <v>22</v>
      </c>
      <c r="AC52" s="9" t="s">
        <v>23</v>
      </c>
      <c r="AD52" s="9" t="s">
        <v>9</v>
      </c>
      <c r="AE52" s="9" t="s">
        <v>22</v>
      </c>
      <c r="AF52" s="9" t="s">
        <v>10</v>
      </c>
      <c r="AI52" s="9" t="s">
        <v>22</v>
      </c>
      <c r="AJ52" s="9" t="s">
        <v>10</v>
      </c>
      <c r="AL52" s="9" t="s">
        <v>9</v>
      </c>
      <c r="AM52" s="9" t="s">
        <v>23</v>
      </c>
      <c r="AN52" s="9" t="s">
        <v>9</v>
      </c>
      <c r="AQ52" s="9" t="s">
        <v>23</v>
      </c>
      <c r="AR52" s="9" t="s">
        <v>9</v>
      </c>
      <c r="AS52" s="9" t="s">
        <v>23</v>
      </c>
      <c r="AU52" s="9" t="s">
        <v>22</v>
      </c>
      <c r="AV52" s="9" t="s">
        <v>9</v>
      </c>
      <c r="AW52" s="9" t="s">
        <v>23</v>
      </c>
      <c r="AY52" s="9" t="s">
        <v>9</v>
      </c>
      <c r="BA52" s="9" t="s">
        <v>22</v>
      </c>
      <c r="BC52" s="9" t="s">
        <v>23</v>
      </c>
      <c r="BE52" s="9" t="s">
        <v>9</v>
      </c>
      <c r="BF52" s="9" t="s">
        <v>10</v>
      </c>
      <c r="BG52" s="9" t="s">
        <v>22</v>
      </c>
      <c r="BH52" s="9" t="s">
        <v>23</v>
      </c>
      <c r="BI52" s="9" t="s">
        <v>22</v>
      </c>
      <c r="BJ52" s="9" t="s">
        <v>10</v>
      </c>
      <c r="BK52" s="9" t="s">
        <v>23</v>
      </c>
      <c r="BL52" s="9" t="s">
        <v>9</v>
      </c>
      <c r="BM52" s="9" t="s">
        <v>10</v>
      </c>
      <c r="BO52" s="9" t="s">
        <v>22</v>
      </c>
      <c r="BQ52" s="9" t="s">
        <v>10</v>
      </c>
      <c r="BR52" s="9" t="s">
        <v>9</v>
      </c>
      <c r="BS52" s="9" t="s">
        <v>10</v>
      </c>
      <c r="BU52" s="9" t="s">
        <v>10</v>
      </c>
      <c r="BV52" s="9" t="s">
        <v>9</v>
      </c>
      <c r="BW52" s="9" t="s">
        <v>23</v>
      </c>
      <c r="BX52" s="9" t="s">
        <v>9</v>
      </c>
      <c r="BY52" s="9" t="s">
        <v>23</v>
      </c>
      <c r="BZ52" s="9">
        <v>7</v>
      </c>
      <c r="CA52" s="9">
        <v>25</v>
      </c>
      <c r="CB52" s="9">
        <v>23</v>
      </c>
      <c r="CC52" s="9">
        <v>2</v>
      </c>
      <c r="CD52" s="9">
        <v>25</v>
      </c>
      <c r="CE52" s="9">
        <v>10</v>
      </c>
      <c r="CF52" s="9">
        <v>5</v>
      </c>
      <c r="CG52" s="9">
        <v>20</v>
      </c>
      <c r="CH52" s="9">
        <v>12</v>
      </c>
      <c r="CI52" s="9">
        <v>5</v>
      </c>
      <c r="CJ52" s="9">
        <v>22.5</v>
      </c>
      <c r="CK52" s="9">
        <v>8.75</v>
      </c>
      <c r="CL52" s="9">
        <v>10.75</v>
      </c>
      <c r="CM52" s="9">
        <v>70</v>
      </c>
      <c r="CN52" s="9">
        <v>45</v>
      </c>
      <c r="CO52" s="9">
        <v>12</v>
      </c>
      <c r="CP52" s="9">
        <v>13</v>
      </c>
      <c r="CQ52" s="9">
        <v>42</v>
      </c>
      <c r="CR52" s="9" t="s">
        <v>172</v>
      </c>
    </row>
    <row r="53" spans="1:96" x14ac:dyDescent="0.25">
      <c r="A53" s="9">
        <v>5706381</v>
      </c>
      <c r="B53" s="9" t="s">
        <v>50</v>
      </c>
      <c r="C53" s="9" t="s">
        <v>227</v>
      </c>
      <c r="E53" s="25">
        <v>7</v>
      </c>
      <c r="H53" s="9" t="s">
        <v>9</v>
      </c>
      <c r="I53" s="9" t="s">
        <v>22</v>
      </c>
      <c r="J53" s="9" t="s">
        <v>9</v>
      </c>
      <c r="K53" s="9" t="s">
        <v>23</v>
      </c>
      <c r="L53" s="9" t="s">
        <v>10</v>
      </c>
      <c r="M53" s="9" t="s">
        <v>22</v>
      </c>
      <c r="N53" s="9" t="s">
        <v>23</v>
      </c>
      <c r="P53" s="9" t="s">
        <v>23</v>
      </c>
      <c r="Q53" s="9" t="s">
        <v>10</v>
      </c>
      <c r="R53" s="9" t="s">
        <v>23</v>
      </c>
      <c r="S53" s="9" t="s">
        <v>9</v>
      </c>
      <c r="T53" s="9" t="s">
        <v>22</v>
      </c>
      <c r="U53" s="9" t="s">
        <v>10</v>
      </c>
      <c r="V53" s="9" t="s">
        <v>23</v>
      </c>
      <c r="W53" s="9" t="s">
        <v>22</v>
      </c>
      <c r="X53" s="9" t="s">
        <v>23</v>
      </c>
      <c r="Y53" s="9" t="s">
        <v>9</v>
      </c>
      <c r="AA53" s="9" t="s">
        <v>22</v>
      </c>
      <c r="AB53" s="9" t="s">
        <v>22</v>
      </c>
      <c r="AC53" s="9" t="s">
        <v>23</v>
      </c>
      <c r="AD53" s="9" t="s">
        <v>9</v>
      </c>
      <c r="AE53" s="9" t="s">
        <v>9</v>
      </c>
      <c r="AF53" s="9" t="s">
        <v>10</v>
      </c>
      <c r="AG53" s="9" t="s">
        <v>10</v>
      </c>
      <c r="AH53" s="9" t="s">
        <v>23</v>
      </c>
      <c r="AI53" s="9" t="s">
        <v>22</v>
      </c>
      <c r="AJ53" s="9" t="s">
        <v>10</v>
      </c>
      <c r="AL53" s="9" t="s">
        <v>22</v>
      </c>
      <c r="AM53" s="9" t="s">
        <v>23</v>
      </c>
      <c r="AN53" s="9" t="s">
        <v>9</v>
      </c>
      <c r="AO53" s="9" t="s">
        <v>10</v>
      </c>
      <c r="AP53" s="9" t="s">
        <v>10</v>
      </c>
      <c r="AQ53" s="9" t="s">
        <v>10</v>
      </c>
      <c r="AR53" s="9" t="s">
        <v>9</v>
      </c>
      <c r="AS53" s="9" t="s">
        <v>10</v>
      </c>
      <c r="AU53" s="9" t="s">
        <v>22</v>
      </c>
      <c r="AV53" s="9" t="s">
        <v>9</v>
      </c>
      <c r="AW53" s="9" t="s">
        <v>23</v>
      </c>
      <c r="AY53" s="9" t="s">
        <v>22</v>
      </c>
      <c r="AZ53" s="9" t="s">
        <v>9</v>
      </c>
      <c r="BA53" s="9" t="s">
        <v>22</v>
      </c>
      <c r="BC53" s="9" t="s">
        <v>23</v>
      </c>
      <c r="BD53" s="9" t="s">
        <v>10</v>
      </c>
      <c r="BE53" s="9" t="s">
        <v>22</v>
      </c>
      <c r="BF53" s="9" t="s">
        <v>10</v>
      </c>
      <c r="BG53" s="9" t="s">
        <v>23</v>
      </c>
      <c r="BH53" s="9" t="s">
        <v>23</v>
      </c>
      <c r="BI53" s="9" t="s">
        <v>22</v>
      </c>
      <c r="BJ53" s="9" t="s">
        <v>10</v>
      </c>
      <c r="BL53" s="9" t="s">
        <v>9</v>
      </c>
      <c r="BM53" s="9" t="s">
        <v>10</v>
      </c>
      <c r="BO53" s="9" t="s">
        <v>22</v>
      </c>
      <c r="BP53" s="9" t="s">
        <v>23</v>
      </c>
      <c r="BQ53" s="9" t="s">
        <v>22</v>
      </c>
      <c r="BR53" s="9" t="s">
        <v>9</v>
      </c>
      <c r="BT53" s="9" t="s">
        <v>10</v>
      </c>
      <c r="BU53" s="9" t="s">
        <v>10</v>
      </c>
      <c r="BV53" s="9" t="s">
        <v>22</v>
      </c>
      <c r="BZ53" s="9">
        <v>7</v>
      </c>
      <c r="CA53" s="9">
        <v>25</v>
      </c>
      <c r="CB53" s="9">
        <v>21</v>
      </c>
      <c r="CC53" s="9">
        <v>2</v>
      </c>
      <c r="CD53" s="9">
        <v>25</v>
      </c>
      <c r="CE53" s="9">
        <v>16</v>
      </c>
      <c r="CF53" s="9">
        <v>5</v>
      </c>
      <c r="CG53" s="9">
        <v>20</v>
      </c>
      <c r="CH53" s="9">
        <v>14</v>
      </c>
      <c r="CI53" s="9">
        <v>0</v>
      </c>
      <c r="CJ53" s="9">
        <v>20.5</v>
      </c>
      <c r="CK53" s="9">
        <v>14.75</v>
      </c>
      <c r="CL53" s="9">
        <v>14</v>
      </c>
      <c r="CM53" s="9">
        <v>70</v>
      </c>
      <c r="CN53" s="9">
        <v>51</v>
      </c>
      <c r="CO53" s="9">
        <v>7</v>
      </c>
      <c r="CP53" s="9">
        <v>12</v>
      </c>
      <c r="CQ53" s="9">
        <v>49.25</v>
      </c>
      <c r="CR53" s="9" t="s">
        <v>173</v>
      </c>
    </row>
    <row r="54" spans="1:96" x14ac:dyDescent="0.25">
      <c r="A54" s="9">
        <v>1315210</v>
      </c>
      <c r="B54" s="9" t="s">
        <v>228</v>
      </c>
      <c r="C54" s="9" t="s">
        <v>229</v>
      </c>
      <c r="D54" s="9" t="s">
        <v>230</v>
      </c>
      <c r="E54" s="25">
        <v>7</v>
      </c>
      <c r="J54" s="9" t="s">
        <v>10</v>
      </c>
      <c r="K54" s="9" t="s">
        <v>23</v>
      </c>
      <c r="M54" s="9" t="s">
        <v>22</v>
      </c>
      <c r="N54" s="9" t="s">
        <v>23</v>
      </c>
      <c r="P54" s="9" t="s">
        <v>23</v>
      </c>
      <c r="Q54" s="9" t="s">
        <v>9</v>
      </c>
      <c r="AG54" s="9" t="s">
        <v>10</v>
      </c>
      <c r="AH54" s="9" t="s">
        <v>23</v>
      </c>
      <c r="AI54" s="9" t="s">
        <v>22</v>
      </c>
      <c r="AK54" s="9" t="s">
        <v>22</v>
      </c>
      <c r="AL54" s="9" t="s">
        <v>22</v>
      </c>
      <c r="AM54" s="9" t="s">
        <v>23</v>
      </c>
      <c r="AN54" s="9" t="s">
        <v>10</v>
      </c>
      <c r="AP54" s="9" t="s">
        <v>22</v>
      </c>
      <c r="AR54" s="9" t="s">
        <v>9</v>
      </c>
      <c r="AS54" s="9" t="s">
        <v>10</v>
      </c>
      <c r="AT54" s="9" t="s">
        <v>22</v>
      </c>
      <c r="AU54" s="9" t="s">
        <v>22</v>
      </c>
      <c r="AV54" s="9" t="s">
        <v>22</v>
      </c>
      <c r="AW54" s="9" t="s">
        <v>23</v>
      </c>
      <c r="AX54" s="9" t="s">
        <v>23</v>
      </c>
      <c r="AY54" s="9" t="s">
        <v>22</v>
      </c>
      <c r="BA54" s="9" t="s">
        <v>10</v>
      </c>
      <c r="BB54" s="9" t="s">
        <v>23</v>
      </c>
      <c r="BC54" s="9" t="s">
        <v>23</v>
      </c>
      <c r="BD54" s="9" t="s">
        <v>9</v>
      </c>
      <c r="BE54" s="9" t="s">
        <v>22</v>
      </c>
      <c r="BF54" s="9" t="s">
        <v>10</v>
      </c>
      <c r="BG54" s="9" t="s">
        <v>23</v>
      </c>
      <c r="BH54" s="9" t="s">
        <v>23</v>
      </c>
      <c r="BI54" s="9" t="s">
        <v>22</v>
      </c>
      <c r="BJ54" s="9" t="s">
        <v>10</v>
      </c>
      <c r="BK54" s="9" t="s">
        <v>22</v>
      </c>
      <c r="BL54" s="9" t="s">
        <v>9</v>
      </c>
      <c r="BM54" s="9" t="s">
        <v>10</v>
      </c>
      <c r="BN54" s="9" t="s">
        <v>23</v>
      </c>
      <c r="BO54" s="9" t="s">
        <v>22</v>
      </c>
      <c r="BP54" s="9" t="s">
        <v>23</v>
      </c>
      <c r="BQ54" s="9" t="s">
        <v>22</v>
      </c>
      <c r="BR54" s="9" t="s">
        <v>9</v>
      </c>
      <c r="BS54" s="9" t="s">
        <v>23</v>
      </c>
      <c r="BT54" s="9" t="s">
        <v>10</v>
      </c>
      <c r="BU54" s="9" t="s">
        <v>10</v>
      </c>
      <c r="BV54" s="9" t="s">
        <v>22</v>
      </c>
      <c r="BX54" s="9" t="s">
        <v>9</v>
      </c>
      <c r="BY54" s="9" t="s">
        <v>23</v>
      </c>
      <c r="BZ54" s="9">
        <v>7</v>
      </c>
      <c r="CA54" s="9">
        <v>25</v>
      </c>
      <c r="CB54" s="9">
        <v>3</v>
      </c>
      <c r="CC54" s="9">
        <v>3</v>
      </c>
      <c r="CD54" s="9">
        <v>25</v>
      </c>
      <c r="CE54" s="9">
        <v>17</v>
      </c>
      <c r="CF54" s="9">
        <v>4</v>
      </c>
      <c r="CG54" s="9">
        <v>20</v>
      </c>
      <c r="CH54" s="9">
        <v>19</v>
      </c>
      <c r="CI54" s="9">
        <v>0</v>
      </c>
      <c r="CJ54" s="9">
        <v>2.25</v>
      </c>
      <c r="CK54" s="9">
        <v>16</v>
      </c>
      <c r="CL54" s="9">
        <v>19</v>
      </c>
      <c r="CM54" s="9">
        <v>70</v>
      </c>
      <c r="CN54" s="9">
        <v>39</v>
      </c>
      <c r="CO54" s="9">
        <v>7</v>
      </c>
      <c r="CP54" s="9">
        <v>24</v>
      </c>
      <c r="CQ54" s="9">
        <v>37.25</v>
      </c>
      <c r="CR54" s="9" t="s">
        <v>154</v>
      </c>
    </row>
    <row r="55" spans="1:96" x14ac:dyDescent="0.25">
      <c r="A55" s="9">
        <v>9093849</v>
      </c>
      <c r="B55" s="9" t="s">
        <v>231</v>
      </c>
      <c r="C55" s="9" t="s">
        <v>232</v>
      </c>
      <c r="D55" s="9" t="s">
        <v>233</v>
      </c>
      <c r="E55" s="25">
        <v>7</v>
      </c>
      <c r="H55" s="9" t="s">
        <v>22</v>
      </c>
      <c r="I55" s="9" t="s">
        <v>9</v>
      </c>
      <c r="J55" s="9" t="s">
        <v>9</v>
      </c>
      <c r="K55" s="9" t="s">
        <v>23</v>
      </c>
      <c r="L55" s="9" t="s">
        <v>10</v>
      </c>
      <c r="M55" s="9" t="s">
        <v>22</v>
      </c>
      <c r="N55" s="9" t="s">
        <v>23</v>
      </c>
      <c r="O55" s="9" t="s">
        <v>9</v>
      </c>
      <c r="Q55" s="9" t="s">
        <v>10</v>
      </c>
      <c r="R55" s="9" t="s">
        <v>23</v>
      </c>
      <c r="S55" s="9" t="s">
        <v>9</v>
      </c>
      <c r="T55" s="9" t="s">
        <v>22</v>
      </c>
      <c r="U55" s="9" t="s">
        <v>9</v>
      </c>
      <c r="V55" s="9" t="s">
        <v>23</v>
      </c>
      <c r="W55" s="9" t="s">
        <v>22</v>
      </c>
      <c r="X55" s="9" t="s">
        <v>23</v>
      </c>
      <c r="Y55" s="9" t="s">
        <v>23</v>
      </c>
      <c r="Z55" s="9" t="s">
        <v>9</v>
      </c>
      <c r="AA55" s="9" t="s">
        <v>10</v>
      </c>
      <c r="AB55" s="9" t="s">
        <v>22</v>
      </c>
      <c r="AC55" s="9" t="s">
        <v>23</v>
      </c>
      <c r="AD55" s="9" t="s">
        <v>9</v>
      </c>
      <c r="AE55" s="9" t="s">
        <v>22</v>
      </c>
      <c r="AF55" s="9" t="s">
        <v>10</v>
      </c>
      <c r="AH55" s="9" t="s">
        <v>23</v>
      </c>
      <c r="AI55" s="9" t="s">
        <v>22</v>
      </c>
      <c r="AJ55" s="9" t="s">
        <v>23</v>
      </c>
      <c r="AK55" s="9" t="s">
        <v>23</v>
      </c>
      <c r="AL55" s="9" t="s">
        <v>22</v>
      </c>
      <c r="AM55" s="9" t="s">
        <v>23</v>
      </c>
      <c r="AN55" s="9" t="s">
        <v>9</v>
      </c>
      <c r="AO55" s="9" t="s">
        <v>23</v>
      </c>
      <c r="AQ55" s="9" t="s">
        <v>22</v>
      </c>
      <c r="AR55" s="9" t="s">
        <v>9</v>
      </c>
      <c r="AS55" s="9" t="s">
        <v>10</v>
      </c>
      <c r="AT55" s="9" t="s">
        <v>22</v>
      </c>
      <c r="AU55" s="9" t="s">
        <v>22</v>
      </c>
      <c r="AV55" s="9" t="s">
        <v>22</v>
      </c>
      <c r="AW55" s="9" t="s">
        <v>23</v>
      </c>
      <c r="AX55" s="9" t="s">
        <v>23</v>
      </c>
      <c r="AY55" s="9" t="s">
        <v>10</v>
      </c>
      <c r="AZ55" s="9" t="s">
        <v>9</v>
      </c>
      <c r="BA55" s="9" t="s">
        <v>22</v>
      </c>
      <c r="BB55" s="9" t="s">
        <v>23</v>
      </c>
      <c r="BC55" s="9" t="s">
        <v>23</v>
      </c>
      <c r="BD55" s="9" t="s">
        <v>10</v>
      </c>
      <c r="BE55" s="9" t="s">
        <v>22</v>
      </c>
      <c r="BF55" s="9" t="s">
        <v>10</v>
      </c>
      <c r="BG55" s="9" t="s">
        <v>23</v>
      </c>
      <c r="BI55" s="9" t="s">
        <v>22</v>
      </c>
      <c r="BJ55" s="9" t="s">
        <v>10</v>
      </c>
      <c r="BK55" s="9" t="s">
        <v>22</v>
      </c>
      <c r="BL55" s="9" t="s">
        <v>10</v>
      </c>
      <c r="BM55" s="9" t="s">
        <v>10</v>
      </c>
      <c r="BO55" s="9" t="s">
        <v>22</v>
      </c>
      <c r="BP55" s="9" t="s">
        <v>23</v>
      </c>
      <c r="BQ55" s="9" t="s">
        <v>22</v>
      </c>
      <c r="BR55" s="9" t="s">
        <v>9</v>
      </c>
      <c r="BS55" s="9" t="s">
        <v>23</v>
      </c>
      <c r="BU55" s="9" t="s">
        <v>10</v>
      </c>
      <c r="BV55" s="9" t="s">
        <v>9</v>
      </c>
      <c r="BW55" s="9" t="s">
        <v>23</v>
      </c>
      <c r="BX55" s="9" t="s">
        <v>9</v>
      </c>
      <c r="BY55" s="9" t="s">
        <v>23</v>
      </c>
      <c r="BZ55" s="9">
        <v>7</v>
      </c>
      <c r="CA55" s="9">
        <v>25</v>
      </c>
      <c r="CB55" s="9">
        <v>17</v>
      </c>
      <c r="CC55" s="9">
        <v>7</v>
      </c>
      <c r="CD55" s="9">
        <v>25</v>
      </c>
      <c r="CE55" s="9">
        <v>18</v>
      </c>
      <c r="CF55" s="9">
        <v>5</v>
      </c>
      <c r="CG55" s="9">
        <v>20</v>
      </c>
      <c r="CH55" s="9">
        <v>15</v>
      </c>
      <c r="CI55" s="9">
        <v>2</v>
      </c>
      <c r="CJ55" s="9">
        <v>15.25</v>
      </c>
      <c r="CK55" s="9">
        <v>16.75</v>
      </c>
      <c r="CL55" s="9">
        <v>14.5</v>
      </c>
      <c r="CM55" s="9">
        <v>70</v>
      </c>
      <c r="CN55" s="9">
        <v>50</v>
      </c>
      <c r="CO55" s="9">
        <v>14</v>
      </c>
      <c r="CP55" s="9">
        <v>6</v>
      </c>
      <c r="CQ55" s="9">
        <v>46.5</v>
      </c>
      <c r="CR55" s="9" t="s">
        <v>174</v>
      </c>
    </row>
    <row r="56" spans="1:96" x14ac:dyDescent="0.25">
      <c r="A56" s="9">
        <v>9556110</v>
      </c>
      <c r="B56" s="9" t="s">
        <v>196</v>
      </c>
      <c r="C56" s="9" t="s">
        <v>95</v>
      </c>
      <c r="D56" s="9" t="s">
        <v>234</v>
      </c>
      <c r="E56" s="25">
        <v>7</v>
      </c>
      <c r="H56" s="9" t="s">
        <v>10</v>
      </c>
      <c r="I56" s="9" t="s">
        <v>23</v>
      </c>
      <c r="J56" s="9" t="s">
        <v>9</v>
      </c>
      <c r="K56" s="9" t="s">
        <v>10</v>
      </c>
      <c r="L56" s="9" t="s">
        <v>10</v>
      </c>
      <c r="M56" s="9" t="s">
        <v>22</v>
      </c>
      <c r="N56" s="9" t="s">
        <v>23</v>
      </c>
      <c r="O56" s="9" t="s">
        <v>9</v>
      </c>
      <c r="P56" s="9" t="s">
        <v>23</v>
      </c>
      <c r="Q56" s="9" t="s">
        <v>10</v>
      </c>
      <c r="R56" s="9" t="s">
        <v>23</v>
      </c>
      <c r="S56" s="9" t="s">
        <v>9</v>
      </c>
      <c r="U56" s="9" t="s">
        <v>10</v>
      </c>
      <c r="W56" s="9" t="s">
        <v>22</v>
      </c>
      <c r="X56" s="9" t="s">
        <v>23</v>
      </c>
      <c r="Y56" s="9" t="s">
        <v>9</v>
      </c>
      <c r="Z56" s="9" t="s">
        <v>10</v>
      </c>
      <c r="AA56" s="9" t="s">
        <v>23</v>
      </c>
      <c r="AB56" s="9" t="s">
        <v>22</v>
      </c>
      <c r="AC56" s="9" t="s">
        <v>23</v>
      </c>
      <c r="AD56" s="9" t="s">
        <v>9</v>
      </c>
      <c r="AE56" s="9" t="s">
        <v>22</v>
      </c>
      <c r="AF56" s="9" t="s">
        <v>10</v>
      </c>
      <c r="AG56" s="9" t="s">
        <v>10</v>
      </c>
      <c r="AH56" s="9" t="s">
        <v>10</v>
      </c>
      <c r="AI56" s="9" t="s">
        <v>22</v>
      </c>
      <c r="AJ56" s="9" t="s">
        <v>22</v>
      </c>
      <c r="AK56" s="9" t="s">
        <v>9</v>
      </c>
      <c r="AL56" s="9" t="s">
        <v>22</v>
      </c>
      <c r="AN56" s="9" t="s">
        <v>9</v>
      </c>
      <c r="AO56" s="9" t="s">
        <v>23</v>
      </c>
      <c r="AQ56" s="9" t="s">
        <v>10</v>
      </c>
      <c r="AR56" s="9" t="s">
        <v>23</v>
      </c>
      <c r="AS56" s="9" t="s">
        <v>10</v>
      </c>
      <c r="AU56" s="9" t="s">
        <v>9</v>
      </c>
      <c r="AV56" s="9" t="s">
        <v>9</v>
      </c>
      <c r="AW56" s="9" t="s">
        <v>9</v>
      </c>
      <c r="AX56" s="9" t="s">
        <v>23</v>
      </c>
      <c r="AZ56" s="9" t="s">
        <v>9</v>
      </c>
      <c r="BA56" s="9" t="s">
        <v>22</v>
      </c>
      <c r="BB56" s="9" t="s">
        <v>23</v>
      </c>
      <c r="BD56" s="9" t="s">
        <v>10</v>
      </c>
      <c r="BE56" s="9" t="s">
        <v>10</v>
      </c>
      <c r="BG56" s="9" t="s">
        <v>22</v>
      </c>
      <c r="BK56" s="9" t="s">
        <v>10</v>
      </c>
      <c r="BL56" s="9" t="s">
        <v>22</v>
      </c>
      <c r="BM56" s="9" t="s">
        <v>23</v>
      </c>
      <c r="BQ56" s="9" t="s">
        <v>9</v>
      </c>
      <c r="BT56" s="9" t="s">
        <v>10</v>
      </c>
      <c r="BZ56" s="9">
        <v>7</v>
      </c>
      <c r="CA56" s="9">
        <v>25</v>
      </c>
      <c r="CB56" s="9">
        <v>17</v>
      </c>
      <c r="CC56" s="9">
        <v>6</v>
      </c>
      <c r="CD56" s="9">
        <v>25</v>
      </c>
      <c r="CE56" s="9">
        <v>11</v>
      </c>
      <c r="CF56" s="9">
        <v>9</v>
      </c>
      <c r="CG56" s="9">
        <v>20</v>
      </c>
      <c r="CH56" s="9">
        <v>1</v>
      </c>
      <c r="CI56" s="9">
        <v>5</v>
      </c>
      <c r="CJ56" s="9">
        <v>15.5</v>
      </c>
      <c r="CK56" s="9">
        <v>8.75</v>
      </c>
      <c r="CL56" s="9">
        <v>0</v>
      </c>
      <c r="CM56" s="9">
        <v>70</v>
      </c>
      <c r="CN56" s="9">
        <v>29</v>
      </c>
      <c r="CO56" s="9">
        <v>20</v>
      </c>
      <c r="CP56" s="9">
        <v>21</v>
      </c>
      <c r="CQ56" s="9">
        <v>24.25</v>
      </c>
      <c r="CR56" s="9" t="s">
        <v>175</v>
      </c>
    </row>
    <row r="57" spans="1:96" x14ac:dyDescent="0.25">
      <c r="A57" s="9">
        <v>6214109</v>
      </c>
      <c r="B57" s="9" t="s">
        <v>235</v>
      </c>
      <c r="C57" s="9" t="s">
        <v>236</v>
      </c>
      <c r="D57" s="9" t="s">
        <v>237</v>
      </c>
      <c r="E57" s="25">
        <v>7</v>
      </c>
      <c r="H57" s="9" t="s">
        <v>23</v>
      </c>
      <c r="I57" s="9" t="s">
        <v>9</v>
      </c>
      <c r="J57" s="9" t="s">
        <v>9</v>
      </c>
      <c r="K57" s="9" t="s">
        <v>10</v>
      </c>
      <c r="L57" s="9" t="s">
        <v>10</v>
      </c>
      <c r="M57" s="9" t="s">
        <v>22</v>
      </c>
      <c r="N57" s="9" t="s">
        <v>23</v>
      </c>
      <c r="O57" s="9" t="s">
        <v>9</v>
      </c>
      <c r="P57" s="9" t="s">
        <v>10</v>
      </c>
      <c r="Q57" s="9" t="s">
        <v>10</v>
      </c>
      <c r="R57" s="9" t="s">
        <v>23</v>
      </c>
      <c r="S57" s="9" t="s">
        <v>9</v>
      </c>
      <c r="T57" s="9" t="s">
        <v>22</v>
      </c>
      <c r="U57" s="9" t="s">
        <v>22</v>
      </c>
      <c r="V57" s="9" t="s">
        <v>23</v>
      </c>
      <c r="W57" s="9" t="s">
        <v>22</v>
      </c>
      <c r="X57" s="9" t="s">
        <v>23</v>
      </c>
      <c r="Y57" s="9" t="s">
        <v>23</v>
      </c>
      <c r="Z57" s="9" t="s">
        <v>22</v>
      </c>
      <c r="AA57" s="9" t="s">
        <v>22</v>
      </c>
      <c r="AB57" s="9" t="s">
        <v>22</v>
      </c>
      <c r="AC57" s="9" t="s">
        <v>23</v>
      </c>
      <c r="AD57" s="9" t="s">
        <v>10</v>
      </c>
      <c r="AE57" s="9" t="s">
        <v>22</v>
      </c>
      <c r="AF57" s="9" t="s">
        <v>10</v>
      </c>
      <c r="AG57" s="9" t="s">
        <v>10</v>
      </c>
      <c r="AH57" s="9" t="s">
        <v>10</v>
      </c>
      <c r="AI57" s="9" t="s">
        <v>22</v>
      </c>
      <c r="AJ57" s="9" t="s">
        <v>10</v>
      </c>
      <c r="AK57" s="9" t="s">
        <v>22</v>
      </c>
      <c r="AL57" s="9" t="s">
        <v>22</v>
      </c>
      <c r="AM57" s="9" t="s">
        <v>23</v>
      </c>
      <c r="AN57" s="9" t="s">
        <v>22</v>
      </c>
      <c r="AO57" s="9" t="s">
        <v>9</v>
      </c>
      <c r="AP57" s="9" t="s">
        <v>10</v>
      </c>
      <c r="AQ57" s="9" t="s">
        <v>22</v>
      </c>
      <c r="AR57" s="9" t="s">
        <v>23</v>
      </c>
      <c r="AS57" s="9" t="s">
        <v>9</v>
      </c>
      <c r="AT57" s="9" t="s">
        <v>22</v>
      </c>
      <c r="AU57" s="9" t="s">
        <v>22</v>
      </c>
      <c r="AV57" s="9" t="s">
        <v>9</v>
      </c>
      <c r="AW57" s="9" t="s">
        <v>22</v>
      </c>
      <c r="AX57" s="9" t="s">
        <v>10</v>
      </c>
      <c r="AY57" s="9" t="s">
        <v>9</v>
      </c>
      <c r="AZ57" s="9" t="s">
        <v>23</v>
      </c>
      <c r="BA57" s="9" t="s">
        <v>10</v>
      </c>
      <c r="BB57" s="9" t="s">
        <v>10</v>
      </c>
      <c r="BC57" s="9" t="s">
        <v>22</v>
      </c>
      <c r="BD57" s="9" t="s">
        <v>10</v>
      </c>
      <c r="BE57" s="9" t="s">
        <v>22</v>
      </c>
      <c r="BF57" s="9" t="s">
        <v>23</v>
      </c>
      <c r="BG57" s="9" t="s">
        <v>23</v>
      </c>
      <c r="BH57" s="9" t="s">
        <v>22</v>
      </c>
      <c r="BI57" s="9" t="s">
        <v>22</v>
      </c>
      <c r="BJ57" s="9" t="s">
        <v>9</v>
      </c>
      <c r="BK57" s="9" t="s">
        <v>22</v>
      </c>
      <c r="BL57" s="9" t="s">
        <v>23</v>
      </c>
      <c r="BM57" s="9" t="s">
        <v>10</v>
      </c>
      <c r="BN57" s="9" t="s">
        <v>9</v>
      </c>
      <c r="BO57" s="9" t="s">
        <v>22</v>
      </c>
      <c r="BP57" s="9" t="s">
        <v>22</v>
      </c>
      <c r="BQ57" s="9" t="s">
        <v>22</v>
      </c>
      <c r="BR57" s="9" t="s">
        <v>10</v>
      </c>
      <c r="BS57" s="9" t="s">
        <v>23</v>
      </c>
      <c r="BT57" s="9" t="s">
        <v>10</v>
      </c>
      <c r="BU57" s="9" t="s">
        <v>10</v>
      </c>
      <c r="BV57" s="9" t="s">
        <v>22</v>
      </c>
      <c r="BW57" s="9" t="s">
        <v>22</v>
      </c>
      <c r="BX57" s="9" t="s">
        <v>9</v>
      </c>
      <c r="BY57" s="9" t="s">
        <v>10</v>
      </c>
      <c r="BZ57" s="9">
        <v>7</v>
      </c>
      <c r="CA57" s="9">
        <v>25</v>
      </c>
      <c r="CB57" s="9">
        <v>16</v>
      </c>
      <c r="CC57" s="9">
        <v>9</v>
      </c>
      <c r="CD57" s="9">
        <v>25</v>
      </c>
      <c r="CE57" s="9">
        <v>10</v>
      </c>
      <c r="CF57" s="9">
        <v>15</v>
      </c>
      <c r="CG57" s="9">
        <v>20</v>
      </c>
      <c r="CH57" s="9">
        <v>11</v>
      </c>
      <c r="CI57" s="9">
        <v>9</v>
      </c>
      <c r="CJ57" s="9">
        <v>13.75</v>
      </c>
      <c r="CK57" s="9">
        <v>6.25</v>
      </c>
      <c r="CL57" s="9">
        <v>8.75</v>
      </c>
      <c r="CM57" s="9">
        <v>70</v>
      </c>
      <c r="CN57" s="9">
        <v>37</v>
      </c>
      <c r="CO57" s="9">
        <v>33</v>
      </c>
      <c r="CP57" s="9">
        <v>0</v>
      </c>
      <c r="CQ57" s="9">
        <v>28.75</v>
      </c>
      <c r="CR57" s="9" t="s">
        <v>176</v>
      </c>
    </row>
    <row r="58" spans="1:96" x14ac:dyDescent="0.25">
      <c r="A58" s="9">
        <v>8084308</v>
      </c>
      <c r="B58" s="9" t="s">
        <v>238</v>
      </c>
      <c r="C58" s="9" t="s">
        <v>239</v>
      </c>
      <c r="D58" s="9" t="s">
        <v>230</v>
      </c>
      <c r="E58" s="25">
        <v>7</v>
      </c>
      <c r="H58" s="9" t="s">
        <v>10</v>
      </c>
      <c r="I58" s="9" t="s">
        <v>22</v>
      </c>
      <c r="J58" s="9" t="s">
        <v>9</v>
      </c>
      <c r="K58" s="9" t="s">
        <v>10</v>
      </c>
      <c r="L58" s="9" t="s">
        <v>10</v>
      </c>
      <c r="M58" s="9" t="s">
        <v>22</v>
      </c>
      <c r="N58" s="9" t="s">
        <v>23</v>
      </c>
      <c r="O58" s="9" t="s">
        <v>9</v>
      </c>
      <c r="P58" s="9" t="s">
        <v>22</v>
      </c>
      <c r="Q58" s="9" t="s">
        <v>10</v>
      </c>
      <c r="R58" s="9" t="s">
        <v>23</v>
      </c>
      <c r="S58" s="9" t="s">
        <v>22</v>
      </c>
      <c r="T58" s="9" t="s">
        <v>22</v>
      </c>
      <c r="U58" s="9" t="s">
        <v>10</v>
      </c>
      <c r="V58" s="9" t="s">
        <v>23</v>
      </c>
      <c r="W58" s="9" t="s">
        <v>22</v>
      </c>
      <c r="X58" s="9" t="s">
        <v>23</v>
      </c>
      <c r="Y58" s="9" t="s">
        <v>10</v>
      </c>
      <c r="Z58" s="9" t="s">
        <v>23</v>
      </c>
      <c r="AA58" s="9" t="s">
        <v>10</v>
      </c>
      <c r="AB58" s="9" t="s">
        <v>10</v>
      </c>
      <c r="AC58" s="9" t="s">
        <v>23</v>
      </c>
      <c r="AD58" s="9" t="s">
        <v>23</v>
      </c>
      <c r="AE58" s="9" t="s">
        <v>22</v>
      </c>
      <c r="AF58" s="9" t="s">
        <v>10</v>
      </c>
      <c r="AG58" s="9" t="s">
        <v>10</v>
      </c>
      <c r="AH58" s="9" t="s">
        <v>23</v>
      </c>
      <c r="AI58" s="9" t="s">
        <v>22</v>
      </c>
      <c r="AJ58" s="9" t="s">
        <v>10</v>
      </c>
      <c r="AK58" s="9" t="s">
        <v>22</v>
      </c>
      <c r="AL58" s="9" t="s">
        <v>22</v>
      </c>
      <c r="AM58" s="9" t="s">
        <v>9</v>
      </c>
      <c r="AN58" s="9" t="s">
        <v>9</v>
      </c>
      <c r="AP58" s="9" t="s">
        <v>22</v>
      </c>
      <c r="AQ58" s="9" t="s">
        <v>22</v>
      </c>
      <c r="AR58" s="9" t="s">
        <v>9</v>
      </c>
      <c r="AS58" s="9" t="s">
        <v>23</v>
      </c>
      <c r="AT58" s="9" t="s">
        <v>22</v>
      </c>
      <c r="AU58" s="9" t="s">
        <v>22</v>
      </c>
      <c r="AV58" s="9" t="s">
        <v>9</v>
      </c>
      <c r="AW58" s="9" t="s">
        <v>23</v>
      </c>
      <c r="AX58" s="9" t="s">
        <v>23</v>
      </c>
      <c r="AY58" s="9" t="s">
        <v>22</v>
      </c>
      <c r="AZ58" s="9" t="s">
        <v>10</v>
      </c>
      <c r="BA58" s="9" t="s">
        <v>22</v>
      </c>
      <c r="BB58" s="9" t="s">
        <v>23</v>
      </c>
      <c r="BC58" s="9" t="s">
        <v>23</v>
      </c>
      <c r="BD58" s="9" t="s">
        <v>10</v>
      </c>
      <c r="BE58" s="9" t="s">
        <v>22</v>
      </c>
      <c r="BF58" s="9" t="s">
        <v>10</v>
      </c>
      <c r="BG58" s="9" t="s">
        <v>23</v>
      </c>
      <c r="BH58" s="9" t="s">
        <v>23</v>
      </c>
      <c r="BI58" s="9" t="s">
        <v>22</v>
      </c>
      <c r="BK58" s="9" t="s">
        <v>10</v>
      </c>
      <c r="BL58" s="9" t="s">
        <v>9</v>
      </c>
      <c r="BN58" s="9" t="s">
        <v>23</v>
      </c>
      <c r="BO58" s="9" t="s">
        <v>22</v>
      </c>
      <c r="BP58" s="9" t="s">
        <v>23</v>
      </c>
      <c r="BQ58" s="9" t="s">
        <v>22</v>
      </c>
      <c r="BR58" s="9" t="s">
        <v>22</v>
      </c>
      <c r="BS58" s="9" t="s">
        <v>23</v>
      </c>
      <c r="BU58" s="9" t="s">
        <v>10</v>
      </c>
      <c r="BV58" s="9" t="s">
        <v>22</v>
      </c>
      <c r="BX58" s="9" t="s">
        <v>10</v>
      </c>
      <c r="BY58" s="9" t="s">
        <v>23</v>
      </c>
      <c r="BZ58" s="9">
        <v>7</v>
      </c>
      <c r="CA58" s="9">
        <v>25</v>
      </c>
      <c r="CB58" s="9">
        <v>15</v>
      </c>
      <c r="CC58" s="9">
        <v>10</v>
      </c>
      <c r="CD58" s="9">
        <v>25</v>
      </c>
      <c r="CE58" s="9">
        <v>18</v>
      </c>
      <c r="CF58" s="9">
        <v>6</v>
      </c>
      <c r="CG58" s="9">
        <v>20</v>
      </c>
      <c r="CH58" s="9">
        <v>13</v>
      </c>
      <c r="CI58" s="9">
        <v>3</v>
      </c>
      <c r="CJ58" s="9">
        <v>12.5</v>
      </c>
      <c r="CK58" s="9">
        <v>16.5</v>
      </c>
      <c r="CL58" s="9">
        <v>12.25</v>
      </c>
      <c r="CM58" s="9">
        <v>70</v>
      </c>
      <c r="CN58" s="9">
        <v>46</v>
      </c>
      <c r="CO58" s="9">
        <v>19</v>
      </c>
      <c r="CP58" s="9">
        <v>5</v>
      </c>
      <c r="CQ58" s="9">
        <v>41.25</v>
      </c>
      <c r="CR58" s="9" t="s">
        <v>177</v>
      </c>
    </row>
    <row r="59" spans="1:96" x14ac:dyDescent="0.25">
      <c r="A59" s="9">
        <v>8031604</v>
      </c>
      <c r="B59" s="9" t="s">
        <v>240</v>
      </c>
      <c r="C59" s="9" t="s">
        <v>241</v>
      </c>
      <c r="D59" s="9" t="s">
        <v>242</v>
      </c>
      <c r="E59" s="25">
        <v>7</v>
      </c>
      <c r="H59" s="9" t="s">
        <v>9</v>
      </c>
      <c r="I59" s="9" t="s">
        <v>22</v>
      </c>
      <c r="J59" s="9" t="s">
        <v>9</v>
      </c>
      <c r="K59" s="9" t="s">
        <v>23</v>
      </c>
      <c r="L59" s="9" t="s">
        <v>10</v>
      </c>
      <c r="M59" s="9" t="s">
        <v>22</v>
      </c>
      <c r="N59" s="9" t="s">
        <v>23</v>
      </c>
      <c r="O59" s="9" t="s">
        <v>10</v>
      </c>
      <c r="P59" s="9" t="s">
        <v>9</v>
      </c>
      <c r="Q59" s="9" t="s">
        <v>10</v>
      </c>
      <c r="R59" s="9" t="s">
        <v>23</v>
      </c>
      <c r="S59" s="9" t="s">
        <v>9</v>
      </c>
      <c r="T59" s="9" t="s">
        <v>22</v>
      </c>
      <c r="U59" s="9" t="s">
        <v>23</v>
      </c>
      <c r="V59" s="9" t="s">
        <v>23</v>
      </c>
      <c r="W59" s="9" t="s">
        <v>22</v>
      </c>
      <c r="X59" s="9" t="s">
        <v>23</v>
      </c>
      <c r="Y59" s="9" t="s">
        <v>9</v>
      </c>
      <c r="Z59" s="9" t="s">
        <v>10</v>
      </c>
      <c r="AA59" s="9" t="s">
        <v>22</v>
      </c>
      <c r="AB59" s="9" t="s">
        <v>22</v>
      </c>
      <c r="AC59" s="9" t="s">
        <v>10</v>
      </c>
      <c r="AD59" s="9" t="s">
        <v>9</v>
      </c>
      <c r="AE59" s="9" t="s">
        <v>22</v>
      </c>
      <c r="AF59" s="9" t="s">
        <v>10</v>
      </c>
      <c r="AH59" s="9" t="s">
        <v>9</v>
      </c>
      <c r="AI59" s="9" t="s">
        <v>22</v>
      </c>
      <c r="AJ59" s="9" t="s">
        <v>10</v>
      </c>
      <c r="AK59" s="9" t="s">
        <v>9</v>
      </c>
      <c r="AL59" s="9" t="s">
        <v>22</v>
      </c>
      <c r="AM59" s="9" t="s">
        <v>23</v>
      </c>
      <c r="AN59" s="9" t="s">
        <v>9</v>
      </c>
      <c r="AO59" s="9" t="s">
        <v>23</v>
      </c>
      <c r="AP59" s="9" t="s">
        <v>22</v>
      </c>
      <c r="AQ59" s="9" t="s">
        <v>23</v>
      </c>
      <c r="AR59" s="9" t="s">
        <v>9</v>
      </c>
      <c r="AS59" s="9" t="s">
        <v>10</v>
      </c>
      <c r="AU59" s="9" t="s">
        <v>22</v>
      </c>
      <c r="AW59" s="9" t="s">
        <v>23</v>
      </c>
      <c r="AX59" s="9" t="s">
        <v>23</v>
      </c>
      <c r="AY59" s="9" t="s">
        <v>22</v>
      </c>
      <c r="AZ59" s="9" t="s">
        <v>9</v>
      </c>
      <c r="BA59" s="9" t="s">
        <v>23</v>
      </c>
      <c r="BB59" s="9" t="s">
        <v>23</v>
      </c>
      <c r="BC59" s="9" t="s">
        <v>23</v>
      </c>
      <c r="BD59" s="9" t="s">
        <v>10</v>
      </c>
      <c r="BE59" s="9" t="s">
        <v>22</v>
      </c>
      <c r="BF59" s="9" t="s">
        <v>10</v>
      </c>
      <c r="BG59" s="9" t="s">
        <v>23</v>
      </c>
      <c r="BH59" s="9" t="s">
        <v>23</v>
      </c>
      <c r="BI59" s="9" t="s">
        <v>22</v>
      </c>
      <c r="BJ59" s="9" t="s">
        <v>10</v>
      </c>
      <c r="BM59" s="9" t="s">
        <v>10</v>
      </c>
      <c r="BO59" s="9" t="s">
        <v>22</v>
      </c>
      <c r="BQ59" s="9" t="s">
        <v>9</v>
      </c>
      <c r="BT59" s="9" t="s">
        <v>10</v>
      </c>
      <c r="BU59" s="9" t="s">
        <v>10</v>
      </c>
      <c r="BW59" s="9" t="s">
        <v>23</v>
      </c>
      <c r="BX59" s="9" t="s">
        <v>9</v>
      </c>
      <c r="BZ59" s="9">
        <v>7</v>
      </c>
      <c r="CA59" s="9">
        <v>25</v>
      </c>
      <c r="CB59" s="9">
        <v>23</v>
      </c>
      <c r="CC59" s="9">
        <v>2</v>
      </c>
      <c r="CD59" s="9">
        <v>25</v>
      </c>
      <c r="CE59" s="9">
        <v>19</v>
      </c>
      <c r="CF59" s="9">
        <v>3</v>
      </c>
      <c r="CG59" s="9">
        <v>20</v>
      </c>
      <c r="CH59" s="9">
        <v>11</v>
      </c>
      <c r="CI59" s="9">
        <v>1</v>
      </c>
      <c r="CJ59" s="9">
        <v>22.5</v>
      </c>
      <c r="CK59" s="9">
        <v>18.25</v>
      </c>
      <c r="CL59" s="9">
        <v>10.75</v>
      </c>
      <c r="CM59" s="9">
        <v>70</v>
      </c>
      <c r="CN59" s="9">
        <v>53</v>
      </c>
      <c r="CO59" s="9">
        <v>6</v>
      </c>
      <c r="CP59" s="9">
        <v>11</v>
      </c>
      <c r="CQ59" s="9">
        <v>51.5</v>
      </c>
      <c r="CR59" s="9" t="s">
        <v>178</v>
      </c>
    </row>
    <row r="60" spans="1:96" x14ac:dyDescent="0.25">
      <c r="A60" s="9">
        <v>2768335</v>
      </c>
      <c r="B60" s="9" t="s">
        <v>187</v>
      </c>
      <c r="C60" s="9" t="s">
        <v>238</v>
      </c>
      <c r="E60" s="25">
        <v>7</v>
      </c>
      <c r="H60" s="9" t="s">
        <v>22</v>
      </c>
      <c r="I60" s="9" t="s">
        <v>9</v>
      </c>
      <c r="K60" s="9" t="s">
        <v>10</v>
      </c>
      <c r="L60" s="9" t="s">
        <v>22</v>
      </c>
      <c r="M60" s="9" t="s">
        <v>22</v>
      </c>
      <c r="N60" s="9" t="s">
        <v>22</v>
      </c>
      <c r="O60" s="9" t="s">
        <v>23</v>
      </c>
      <c r="P60" s="9" t="s">
        <v>22</v>
      </c>
      <c r="Q60" s="9" t="s">
        <v>10</v>
      </c>
      <c r="R60" s="9" t="s">
        <v>23</v>
      </c>
      <c r="S60" s="9" t="s">
        <v>9</v>
      </c>
      <c r="T60" s="9" t="s">
        <v>22</v>
      </c>
      <c r="U60" s="9" t="s">
        <v>22</v>
      </c>
      <c r="V60" s="9" t="s">
        <v>9</v>
      </c>
      <c r="W60" s="9" t="s">
        <v>22</v>
      </c>
      <c r="Y60" s="9" t="s">
        <v>9</v>
      </c>
      <c r="Z60" s="9" t="s">
        <v>23</v>
      </c>
      <c r="AA60" s="9" t="s">
        <v>10</v>
      </c>
      <c r="AB60" s="9" t="s">
        <v>9</v>
      </c>
      <c r="AC60" s="9" t="s">
        <v>10</v>
      </c>
      <c r="AD60" s="9" t="s">
        <v>9</v>
      </c>
      <c r="AE60" s="9" t="s">
        <v>23</v>
      </c>
      <c r="AF60" s="9" t="s">
        <v>10</v>
      </c>
      <c r="AH60" s="9" t="s">
        <v>10</v>
      </c>
      <c r="AI60" s="9" t="s">
        <v>10</v>
      </c>
      <c r="AL60" s="9" t="s">
        <v>10</v>
      </c>
      <c r="AM60" s="9" t="s">
        <v>23</v>
      </c>
      <c r="AN60" s="9" t="s">
        <v>9</v>
      </c>
      <c r="AP60" s="9" t="s">
        <v>23</v>
      </c>
      <c r="AQ60" s="9" t="s">
        <v>9</v>
      </c>
      <c r="AR60" s="9" t="s">
        <v>23</v>
      </c>
      <c r="AS60" s="9" t="s">
        <v>23</v>
      </c>
      <c r="AU60" s="9" t="s">
        <v>9</v>
      </c>
      <c r="AV60" s="9" t="s">
        <v>23</v>
      </c>
      <c r="AW60" s="9" t="s">
        <v>22</v>
      </c>
      <c r="AX60" s="9" t="s">
        <v>9</v>
      </c>
      <c r="AY60" s="9" t="s">
        <v>9</v>
      </c>
      <c r="BB60" s="9" t="s">
        <v>10</v>
      </c>
      <c r="BC60" s="9" t="s">
        <v>22</v>
      </c>
      <c r="BD60" s="9" t="s">
        <v>9</v>
      </c>
      <c r="BE60" s="9" t="s">
        <v>9</v>
      </c>
      <c r="BG60" s="9" t="s">
        <v>23</v>
      </c>
      <c r="BJ60" s="9" t="s">
        <v>10</v>
      </c>
      <c r="BL60" s="9" t="s">
        <v>23</v>
      </c>
      <c r="BQ60" s="9" t="s">
        <v>22</v>
      </c>
      <c r="BS60" s="9" t="s">
        <v>23</v>
      </c>
      <c r="BW60" s="9" t="s">
        <v>23</v>
      </c>
      <c r="BX60" s="9" t="s">
        <v>9</v>
      </c>
      <c r="BZ60" s="9">
        <v>7</v>
      </c>
      <c r="CA60" s="9">
        <v>25</v>
      </c>
      <c r="CB60" s="9">
        <v>9</v>
      </c>
      <c r="CC60" s="9">
        <v>14</v>
      </c>
      <c r="CD60" s="9">
        <v>25</v>
      </c>
      <c r="CE60" s="9">
        <v>2</v>
      </c>
      <c r="CF60" s="9">
        <v>16</v>
      </c>
      <c r="CG60" s="9">
        <v>20</v>
      </c>
      <c r="CH60" s="9">
        <v>6</v>
      </c>
      <c r="CI60" s="9">
        <v>1</v>
      </c>
      <c r="CJ60" s="9">
        <v>5.5</v>
      </c>
      <c r="CK60" s="9">
        <v>0</v>
      </c>
      <c r="CL60" s="9">
        <v>5.75</v>
      </c>
      <c r="CM60" s="9">
        <v>70</v>
      </c>
      <c r="CN60" s="9">
        <v>17</v>
      </c>
      <c r="CO60" s="9">
        <v>31</v>
      </c>
      <c r="CP60" s="9">
        <v>22</v>
      </c>
      <c r="CQ60" s="9">
        <v>11.25</v>
      </c>
      <c r="CR60" s="9" t="s">
        <v>179</v>
      </c>
    </row>
    <row r="61" spans="1:96" x14ac:dyDescent="0.25">
      <c r="E61" s="25"/>
    </row>
    <row r="62" spans="1:96" x14ac:dyDescent="0.25">
      <c r="E62" s="25"/>
    </row>
    <row r="63" spans="1:96" x14ac:dyDescent="0.25">
      <c r="E63" s="25"/>
    </row>
    <row r="64" spans="1:96" x14ac:dyDescent="0.25">
      <c r="E64" s="25"/>
    </row>
    <row r="65" spans="5:5" x14ac:dyDescent="0.25">
      <c r="E65" s="25"/>
    </row>
    <row r="66" spans="5:5" x14ac:dyDescent="0.25">
      <c r="E66" s="25"/>
    </row>
    <row r="67" spans="5:5" x14ac:dyDescent="0.25">
      <c r="E67" s="25"/>
    </row>
    <row r="68" spans="5:5" x14ac:dyDescent="0.25">
      <c r="E68" s="25"/>
    </row>
    <row r="69" spans="5:5" x14ac:dyDescent="0.25">
      <c r="E69" s="25"/>
    </row>
    <row r="70" spans="5:5" x14ac:dyDescent="0.25">
      <c r="E70" s="25"/>
    </row>
    <row r="71" spans="5:5" x14ac:dyDescent="0.25">
      <c r="E71" s="25"/>
    </row>
    <row r="72" spans="5:5" x14ac:dyDescent="0.25">
      <c r="E72" s="25"/>
    </row>
    <row r="73" spans="5:5" x14ac:dyDescent="0.25">
      <c r="E73" s="25"/>
    </row>
    <row r="74" spans="5:5" x14ac:dyDescent="0.25">
      <c r="E74" s="25"/>
    </row>
    <row r="75" spans="5:5" x14ac:dyDescent="0.25">
      <c r="E75" s="25"/>
    </row>
    <row r="76" spans="5:5" x14ac:dyDescent="0.25">
      <c r="E76" s="25"/>
    </row>
    <row r="77" spans="5:5" x14ac:dyDescent="0.25">
      <c r="E77" s="25"/>
    </row>
    <row r="78" spans="5:5" x14ac:dyDescent="0.25">
      <c r="E78" s="25"/>
    </row>
    <row r="79" spans="5:5" x14ac:dyDescent="0.25">
      <c r="E79" s="25"/>
    </row>
    <row r="80" spans="5:5" x14ac:dyDescent="0.25">
      <c r="E80" s="25"/>
    </row>
    <row r="81" spans="5:5" x14ac:dyDescent="0.25">
      <c r="E81" s="25"/>
    </row>
    <row r="82" spans="5:5" x14ac:dyDescent="0.25">
      <c r="E82" s="25"/>
    </row>
    <row r="83" spans="5:5" x14ac:dyDescent="0.25">
      <c r="E83" s="25"/>
    </row>
    <row r="84" spans="5:5" x14ac:dyDescent="0.25">
      <c r="E84" s="25"/>
    </row>
    <row r="85" spans="5:5" x14ac:dyDescent="0.25">
      <c r="E85" s="25"/>
    </row>
    <row r="86" spans="5:5" x14ac:dyDescent="0.25">
      <c r="E86" s="25"/>
    </row>
    <row r="87" spans="5:5" x14ac:dyDescent="0.25">
      <c r="E87" s="25"/>
    </row>
    <row r="88" spans="5:5" x14ac:dyDescent="0.25">
      <c r="E88" s="25"/>
    </row>
    <row r="89" spans="5:5" x14ac:dyDescent="0.25">
      <c r="E89" s="25"/>
    </row>
    <row r="90" spans="5:5" x14ac:dyDescent="0.25">
      <c r="E90" s="25"/>
    </row>
    <row r="91" spans="5:5" x14ac:dyDescent="0.25">
      <c r="E91" s="25"/>
    </row>
    <row r="92" spans="5:5" x14ac:dyDescent="0.25">
      <c r="E92" s="25"/>
    </row>
    <row r="93" spans="5:5" x14ac:dyDescent="0.25">
      <c r="E93" s="25"/>
    </row>
    <row r="94" spans="5:5" x14ac:dyDescent="0.25">
      <c r="E94" s="25"/>
    </row>
    <row r="95" spans="5:5" x14ac:dyDescent="0.25">
      <c r="E95" s="25"/>
    </row>
    <row r="96" spans="5:5" x14ac:dyDescent="0.25">
      <c r="E96" s="25"/>
    </row>
    <row r="97" spans="5:5" x14ac:dyDescent="0.25">
      <c r="E97" s="25"/>
    </row>
    <row r="98" spans="5:5" x14ac:dyDescent="0.25">
      <c r="E98" s="25"/>
    </row>
    <row r="99" spans="5:5" x14ac:dyDescent="0.25">
      <c r="E99" s="25"/>
    </row>
    <row r="100" spans="5:5" x14ac:dyDescent="0.25">
      <c r="E100" s="25"/>
    </row>
    <row r="101" spans="5:5" x14ac:dyDescent="0.25">
      <c r="E101" s="25"/>
    </row>
    <row r="102" spans="5:5" x14ac:dyDescent="0.25">
      <c r="E102" s="25"/>
    </row>
    <row r="103" spans="5:5" x14ac:dyDescent="0.25">
      <c r="E103" s="25"/>
    </row>
    <row r="104" spans="5:5" x14ac:dyDescent="0.25">
      <c r="E104" s="25"/>
    </row>
    <row r="105" spans="5:5" x14ac:dyDescent="0.25">
      <c r="E105" s="25"/>
    </row>
    <row r="106" spans="5:5" x14ac:dyDescent="0.25">
      <c r="E106" s="25"/>
    </row>
    <row r="107" spans="5:5" x14ac:dyDescent="0.25">
      <c r="E107" s="25"/>
    </row>
    <row r="108" spans="5:5" x14ac:dyDescent="0.25">
      <c r="E108" s="25"/>
    </row>
    <row r="109" spans="5:5" x14ac:dyDescent="0.25">
      <c r="E109" s="25"/>
    </row>
    <row r="110" spans="5:5" x14ac:dyDescent="0.25">
      <c r="E110" s="25"/>
    </row>
    <row r="111" spans="5:5" x14ac:dyDescent="0.25">
      <c r="E111" s="25"/>
    </row>
    <row r="112" spans="5:5" x14ac:dyDescent="0.25">
      <c r="E112" s="25"/>
    </row>
    <row r="113" spans="5:5" x14ac:dyDescent="0.25">
      <c r="E113" s="25"/>
    </row>
    <row r="114" spans="5:5" x14ac:dyDescent="0.25">
      <c r="E114" s="25"/>
    </row>
    <row r="115" spans="5:5" x14ac:dyDescent="0.25">
      <c r="E115" s="25"/>
    </row>
    <row r="116" spans="5:5" x14ac:dyDescent="0.25">
      <c r="E116" s="25"/>
    </row>
    <row r="117" spans="5:5" x14ac:dyDescent="0.25">
      <c r="E117" s="25"/>
    </row>
    <row r="118" spans="5:5" x14ac:dyDescent="0.25">
      <c r="E118" s="25"/>
    </row>
    <row r="119" spans="5:5" x14ac:dyDescent="0.25">
      <c r="E119" s="25"/>
    </row>
    <row r="120" spans="5:5" x14ac:dyDescent="0.25">
      <c r="E120" s="25"/>
    </row>
    <row r="121" spans="5:5" x14ac:dyDescent="0.25">
      <c r="E121" s="25"/>
    </row>
    <row r="122" spans="5:5" x14ac:dyDescent="0.25">
      <c r="E122" s="25"/>
    </row>
    <row r="123" spans="5:5" x14ac:dyDescent="0.25">
      <c r="E123" s="25"/>
    </row>
    <row r="124" spans="5:5" x14ac:dyDescent="0.25">
      <c r="E124" s="25"/>
    </row>
    <row r="125" spans="5:5" x14ac:dyDescent="0.25">
      <c r="E125" s="25"/>
    </row>
    <row r="126" spans="5:5" x14ac:dyDescent="0.25">
      <c r="E126" s="25"/>
    </row>
    <row r="127" spans="5:5" x14ac:dyDescent="0.25">
      <c r="E127" s="25"/>
    </row>
    <row r="128" spans="5:5" x14ac:dyDescent="0.25">
      <c r="E128" s="25"/>
    </row>
    <row r="129" spans="5:5" x14ac:dyDescent="0.25">
      <c r="E129" s="25"/>
    </row>
    <row r="130" spans="5:5" x14ac:dyDescent="0.25">
      <c r="E130" s="25"/>
    </row>
    <row r="131" spans="5:5" x14ac:dyDescent="0.25">
      <c r="E131" s="25"/>
    </row>
    <row r="132" spans="5:5" x14ac:dyDescent="0.25">
      <c r="E132" s="25"/>
    </row>
    <row r="133" spans="5:5" x14ac:dyDescent="0.25">
      <c r="E133" s="25"/>
    </row>
    <row r="134" spans="5:5" x14ac:dyDescent="0.25">
      <c r="E134" s="25"/>
    </row>
    <row r="135" spans="5:5" x14ac:dyDescent="0.25">
      <c r="E135" s="25"/>
    </row>
    <row r="136" spans="5:5" x14ac:dyDescent="0.25">
      <c r="E136" s="25"/>
    </row>
    <row r="137" spans="5:5" x14ac:dyDescent="0.25">
      <c r="E137" s="25"/>
    </row>
    <row r="138" spans="5:5" x14ac:dyDescent="0.25">
      <c r="E138" s="25"/>
    </row>
    <row r="139" spans="5:5" x14ac:dyDescent="0.25">
      <c r="E139" s="25"/>
    </row>
    <row r="140" spans="5:5" x14ac:dyDescent="0.25">
      <c r="E140" s="25"/>
    </row>
    <row r="141" spans="5:5" x14ac:dyDescent="0.25">
      <c r="E141" s="25"/>
    </row>
    <row r="142" spans="5:5" x14ac:dyDescent="0.25">
      <c r="E142" s="25"/>
    </row>
    <row r="143" spans="5:5" x14ac:dyDescent="0.25">
      <c r="E143" s="25"/>
    </row>
    <row r="144" spans="5:5" x14ac:dyDescent="0.25">
      <c r="E144" s="25"/>
    </row>
    <row r="145" spans="5:5" x14ac:dyDescent="0.25">
      <c r="E145" s="25"/>
    </row>
    <row r="146" spans="5:5" x14ac:dyDescent="0.25">
      <c r="E146" s="25"/>
    </row>
    <row r="147" spans="5:5" x14ac:dyDescent="0.25">
      <c r="E147" s="25"/>
    </row>
    <row r="148" spans="5:5" x14ac:dyDescent="0.25">
      <c r="E148" s="25"/>
    </row>
    <row r="149" spans="5:5" x14ac:dyDescent="0.25">
      <c r="E149" s="25"/>
    </row>
    <row r="150" spans="5:5" x14ac:dyDescent="0.25">
      <c r="E150" s="25"/>
    </row>
    <row r="151" spans="5:5" x14ac:dyDescent="0.25">
      <c r="E151" s="25"/>
    </row>
    <row r="152" spans="5:5" x14ac:dyDescent="0.25">
      <c r="E152" s="25"/>
    </row>
    <row r="153" spans="5:5" x14ac:dyDescent="0.25">
      <c r="E153" s="25"/>
    </row>
    <row r="154" spans="5:5" x14ac:dyDescent="0.25">
      <c r="E154" s="25"/>
    </row>
    <row r="155" spans="5:5" x14ac:dyDescent="0.25">
      <c r="E155" s="25"/>
    </row>
    <row r="156" spans="5:5" x14ac:dyDescent="0.25">
      <c r="E156" s="25"/>
    </row>
    <row r="157" spans="5:5" x14ac:dyDescent="0.25">
      <c r="E157" s="25"/>
    </row>
    <row r="158" spans="5:5" x14ac:dyDescent="0.25">
      <c r="E158" s="25"/>
    </row>
    <row r="159" spans="5:5" x14ac:dyDescent="0.25">
      <c r="E159" s="25"/>
    </row>
    <row r="160" spans="5:5" x14ac:dyDescent="0.25">
      <c r="E160" s="25"/>
    </row>
    <row r="161" spans="5:5" x14ac:dyDescent="0.25">
      <c r="E161" s="25"/>
    </row>
    <row r="162" spans="5:5" x14ac:dyDescent="0.25">
      <c r="E162" s="25"/>
    </row>
    <row r="163" spans="5:5" x14ac:dyDescent="0.25">
      <c r="E163" s="25"/>
    </row>
    <row r="164" spans="5:5" x14ac:dyDescent="0.25">
      <c r="E164" s="25"/>
    </row>
    <row r="165" spans="5:5" x14ac:dyDescent="0.25">
      <c r="E165" s="25"/>
    </row>
    <row r="166" spans="5:5" x14ac:dyDescent="0.25">
      <c r="E166" s="25"/>
    </row>
    <row r="167" spans="5:5" x14ac:dyDescent="0.25">
      <c r="E167" s="25"/>
    </row>
    <row r="168" spans="5:5" x14ac:dyDescent="0.25">
      <c r="E168" s="25"/>
    </row>
    <row r="169" spans="5:5" x14ac:dyDescent="0.25">
      <c r="E169" s="25"/>
    </row>
    <row r="170" spans="5:5" x14ac:dyDescent="0.25">
      <c r="E170" s="25"/>
    </row>
    <row r="171" spans="5:5" x14ac:dyDescent="0.25">
      <c r="E171" s="25"/>
    </row>
    <row r="172" spans="5:5" x14ac:dyDescent="0.25">
      <c r="E172" s="25"/>
    </row>
    <row r="173" spans="5:5" x14ac:dyDescent="0.25">
      <c r="E173" s="25"/>
    </row>
    <row r="174" spans="5:5" x14ac:dyDescent="0.25">
      <c r="E174" s="25"/>
    </row>
    <row r="175" spans="5:5" x14ac:dyDescent="0.25">
      <c r="E175" s="25"/>
    </row>
    <row r="176" spans="5:5" x14ac:dyDescent="0.25">
      <c r="E176" s="25"/>
    </row>
    <row r="177" spans="5:5" x14ac:dyDescent="0.25">
      <c r="E177" s="25"/>
    </row>
    <row r="178" spans="5:5" x14ac:dyDescent="0.25">
      <c r="E178" s="25"/>
    </row>
    <row r="179" spans="5:5" x14ac:dyDescent="0.25">
      <c r="E179" s="25"/>
    </row>
    <row r="180" spans="5:5" x14ac:dyDescent="0.25">
      <c r="E180" s="25"/>
    </row>
    <row r="181" spans="5:5" x14ac:dyDescent="0.25">
      <c r="E181" s="25"/>
    </row>
    <row r="182" spans="5:5" x14ac:dyDescent="0.25">
      <c r="E182" s="25"/>
    </row>
    <row r="183" spans="5:5" x14ac:dyDescent="0.25">
      <c r="E183" s="25"/>
    </row>
    <row r="184" spans="5:5" x14ac:dyDescent="0.25">
      <c r="E184" s="25"/>
    </row>
    <row r="185" spans="5:5" x14ac:dyDescent="0.25">
      <c r="E185" s="25"/>
    </row>
    <row r="186" spans="5:5" x14ac:dyDescent="0.25">
      <c r="E186" s="25"/>
    </row>
    <row r="187" spans="5:5" x14ac:dyDescent="0.25">
      <c r="E187" s="25"/>
    </row>
    <row r="188" spans="5:5" x14ac:dyDescent="0.25">
      <c r="E188" s="25"/>
    </row>
    <row r="189" spans="5:5" x14ac:dyDescent="0.25">
      <c r="E189" s="25"/>
    </row>
    <row r="190" spans="5:5" x14ac:dyDescent="0.25">
      <c r="E190" s="25"/>
    </row>
    <row r="191" spans="5:5" x14ac:dyDescent="0.25">
      <c r="E191" s="25"/>
    </row>
    <row r="192" spans="5:5" x14ac:dyDescent="0.25">
      <c r="E192" s="25"/>
    </row>
    <row r="193" spans="5:5" x14ac:dyDescent="0.25">
      <c r="E193" s="25"/>
    </row>
    <row r="194" spans="5:5" x14ac:dyDescent="0.25">
      <c r="E194" s="25"/>
    </row>
    <row r="195" spans="5:5" x14ac:dyDescent="0.25">
      <c r="E195" s="25"/>
    </row>
    <row r="196" spans="5:5" x14ac:dyDescent="0.25">
      <c r="E196" s="25"/>
    </row>
    <row r="197" spans="5:5" x14ac:dyDescent="0.25">
      <c r="E197" s="25"/>
    </row>
    <row r="198" spans="5:5" x14ac:dyDescent="0.25">
      <c r="E198" s="25"/>
    </row>
    <row r="199" spans="5:5" x14ac:dyDescent="0.25">
      <c r="E199" s="25"/>
    </row>
    <row r="200" spans="5:5" x14ac:dyDescent="0.25">
      <c r="E200" s="25"/>
    </row>
    <row r="201" spans="5:5" x14ac:dyDescent="0.25">
      <c r="E201" s="25"/>
    </row>
    <row r="202" spans="5:5" x14ac:dyDescent="0.25">
      <c r="E202" s="25"/>
    </row>
    <row r="203" spans="5:5" x14ac:dyDescent="0.25">
      <c r="E203" s="25"/>
    </row>
    <row r="204" spans="5:5" x14ac:dyDescent="0.25">
      <c r="E204" s="25"/>
    </row>
    <row r="205" spans="5:5" x14ac:dyDescent="0.25">
      <c r="E205" s="25"/>
    </row>
    <row r="206" spans="5:5" x14ac:dyDescent="0.25">
      <c r="E206" s="25"/>
    </row>
    <row r="207" spans="5:5" x14ac:dyDescent="0.25">
      <c r="E207" s="25"/>
    </row>
    <row r="208" spans="5:5" x14ac:dyDescent="0.25">
      <c r="E208" s="25"/>
    </row>
    <row r="209" spans="5:5" x14ac:dyDescent="0.25">
      <c r="E209" s="25"/>
    </row>
    <row r="210" spans="5:5" x14ac:dyDescent="0.25">
      <c r="E210" s="25"/>
    </row>
    <row r="211" spans="5:5" x14ac:dyDescent="0.25">
      <c r="E211" s="25"/>
    </row>
    <row r="212" spans="5:5" x14ac:dyDescent="0.25">
      <c r="E212" s="25"/>
    </row>
    <row r="213" spans="5:5" x14ac:dyDescent="0.25">
      <c r="E213" s="25"/>
    </row>
    <row r="214" spans="5:5" x14ac:dyDescent="0.25">
      <c r="E214" s="25"/>
    </row>
    <row r="215" spans="5:5" x14ac:dyDescent="0.25">
      <c r="E215" s="25"/>
    </row>
    <row r="216" spans="5:5" x14ac:dyDescent="0.25">
      <c r="E216" s="25"/>
    </row>
    <row r="217" spans="5:5" x14ac:dyDescent="0.25">
      <c r="E217" s="25"/>
    </row>
    <row r="218" spans="5:5" x14ac:dyDescent="0.25">
      <c r="E218" s="25"/>
    </row>
    <row r="219" spans="5:5" x14ac:dyDescent="0.25">
      <c r="E219" s="25"/>
    </row>
    <row r="220" spans="5:5" x14ac:dyDescent="0.25">
      <c r="E220" s="25"/>
    </row>
    <row r="221" spans="5:5" x14ac:dyDescent="0.25">
      <c r="E221" s="25"/>
    </row>
    <row r="222" spans="5:5" x14ac:dyDescent="0.25">
      <c r="E222" s="25"/>
    </row>
    <row r="223" spans="5:5" x14ac:dyDescent="0.25">
      <c r="E223" s="25"/>
    </row>
    <row r="224" spans="5:5" x14ac:dyDescent="0.25">
      <c r="E224" s="25"/>
    </row>
    <row r="225" spans="5:5" x14ac:dyDescent="0.25">
      <c r="E225" s="25"/>
    </row>
    <row r="226" spans="5:5" x14ac:dyDescent="0.25">
      <c r="E226" s="25"/>
    </row>
    <row r="227" spans="5:5" x14ac:dyDescent="0.25">
      <c r="E227" s="25"/>
    </row>
    <row r="228" spans="5:5" x14ac:dyDescent="0.25">
      <c r="E228" s="25"/>
    </row>
    <row r="229" spans="5:5" x14ac:dyDescent="0.25">
      <c r="E229" s="25"/>
    </row>
    <row r="230" spans="5:5" x14ac:dyDescent="0.25">
      <c r="E230" s="25"/>
    </row>
    <row r="231" spans="5:5" x14ac:dyDescent="0.25">
      <c r="E231" s="25"/>
    </row>
    <row r="232" spans="5:5" x14ac:dyDescent="0.25">
      <c r="E232" s="25"/>
    </row>
    <row r="233" spans="5:5" x14ac:dyDescent="0.25">
      <c r="E233" s="25"/>
    </row>
    <row r="234" spans="5:5" x14ac:dyDescent="0.25">
      <c r="E234" s="25"/>
    </row>
    <row r="235" spans="5:5" x14ac:dyDescent="0.25">
      <c r="E235" s="25"/>
    </row>
    <row r="236" spans="5:5" x14ac:dyDescent="0.25">
      <c r="E236" s="25"/>
    </row>
    <row r="237" spans="5:5" x14ac:dyDescent="0.25">
      <c r="E237" s="25"/>
    </row>
    <row r="238" spans="5:5" x14ac:dyDescent="0.25">
      <c r="E238" s="25"/>
    </row>
    <row r="239" spans="5:5" x14ac:dyDescent="0.25">
      <c r="E239" s="25"/>
    </row>
    <row r="240" spans="5:5" x14ac:dyDescent="0.25">
      <c r="E240" s="25"/>
    </row>
    <row r="241" spans="5:5" x14ac:dyDescent="0.25">
      <c r="E241" s="25"/>
    </row>
    <row r="242" spans="5:5" x14ac:dyDescent="0.25">
      <c r="E242" s="25"/>
    </row>
    <row r="243" spans="5:5" x14ac:dyDescent="0.25">
      <c r="E243" s="25"/>
    </row>
    <row r="244" spans="5:5" x14ac:dyDescent="0.25">
      <c r="E244" s="25"/>
    </row>
    <row r="245" spans="5:5" x14ac:dyDescent="0.25">
      <c r="E245" s="25"/>
    </row>
    <row r="246" spans="5:5" x14ac:dyDescent="0.25">
      <c r="E246" s="25"/>
    </row>
    <row r="247" spans="5:5" x14ac:dyDescent="0.25">
      <c r="E247" s="25"/>
    </row>
    <row r="248" spans="5:5" x14ac:dyDescent="0.25">
      <c r="E248" s="25"/>
    </row>
    <row r="249" spans="5:5" x14ac:dyDescent="0.25">
      <c r="E249" s="25"/>
    </row>
    <row r="250" spans="5:5" x14ac:dyDescent="0.25">
      <c r="E250" s="25"/>
    </row>
    <row r="251" spans="5:5" x14ac:dyDescent="0.25">
      <c r="E251" s="25"/>
    </row>
    <row r="252" spans="5:5" x14ac:dyDescent="0.25">
      <c r="E252" s="25"/>
    </row>
    <row r="253" spans="5:5" x14ac:dyDescent="0.25">
      <c r="E253" s="25"/>
    </row>
    <row r="254" spans="5:5" x14ac:dyDescent="0.25">
      <c r="E254" s="25"/>
    </row>
    <row r="255" spans="5:5" x14ac:dyDescent="0.25">
      <c r="E255" s="25"/>
    </row>
    <row r="256" spans="5:5" x14ac:dyDescent="0.25">
      <c r="E256" s="25"/>
    </row>
    <row r="257" spans="5:5" x14ac:dyDescent="0.25">
      <c r="E257" s="25"/>
    </row>
    <row r="258" spans="5:5" x14ac:dyDescent="0.25">
      <c r="E258" s="25"/>
    </row>
    <row r="259" spans="5:5" x14ac:dyDescent="0.25">
      <c r="E259" s="25"/>
    </row>
    <row r="260" spans="5:5" x14ac:dyDescent="0.25">
      <c r="E260" s="25"/>
    </row>
    <row r="261" spans="5:5" x14ac:dyDescent="0.25">
      <c r="E261" s="25"/>
    </row>
    <row r="262" spans="5:5" x14ac:dyDescent="0.25">
      <c r="E262" s="25"/>
    </row>
    <row r="263" spans="5:5" x14ac:dyDescent="0.25">
      <c r="E263" s="25"/>
    </row>
    <row r="264" spans="5:5" x14ac:dyDescent="0.25">
      <c r="E264" s="25"/>
    </row>
    <row r="265" spans="5:5" x14ac:dyDescent="0.25">
      <c r="E265" s="25"/>
    </row>
    <row r="266" spans="5:5" x14ac:dyDescent="0.25">
      <c r="E266" s="25"/>
    </row>
    <row r="267" spans="5:5" x14ac:dyDescent="0.25">
      <c r="E267" s="25"/>
    </row>
    <row r="268" spans="5:5" x14ac:dyDescent="0.25">
      <c r="E268" s="25"/>
    </row>
    <row r="269" spans="5:5" x14ac:dyDescent="0.25">
      <c r="E269" s="25"/>
    </row>
    <row r="270" spans="5:5" x14ac:dyDescent="0.25">
      <c r="E270" s="25"/>
    </row>
    <row r="271" spans="5:5" x14ac:dyDescent="0.25">
      <c r="E271" s="25"/>
    </row>
    <row r="272" spans="5:5" x14ac:dyDescent="0.25">
      <c r="E272" s="25"/>
    </row>
    <row r="273" spans="5:5" x14ac:dyDescent="0.25">
      <c r="E273" s="25"/>
    </row>
    <row r="274" spans="5:5" x14ac:dyDescent="0.25">
      <c r="E274" s="25"/>
    </row>
    <row r="275" spans="5:5" x14ac:dyDescent="0.25">
      <c r="E275" s="25"/>
    </row>
    <row r="276" spans="5:5" x14ac:dyDescent="0.25">
      <c r="E276" s="25"/>
    </row>
    <row r="277" spans="5:5" x14ac:dyDescent="0.25">
      <c r="E277" s="25"/>
    </row>
    <row r="278" spans="5:5" x14ac:dyDescent="0.25">
      <c r="E278" s="25"/>
    </row>
    <row r="279" spans="5:5" x14ac:dyDescent="0.25">
      <c r="E279" s="25"/>
    </row>
    <row r="280" spans="5:5" x14ac:dyDescent="0.25">
      <c r="E280" s="25"/>
    </row>
    <row r="281" spans="5:5" x14ac:dyDescent="0.25">
      <c r="E281" s="25"/>
    </row>
    <row r="282" spans="5:5" x14ac:dyDescent="0.25">
      <c r="E282" s="25"/>
    </row>
    <row r="283" spans="5:5" x14ac:dyDescent="0.25">
      <c r="E283" s="25"/>
    </row>
    <row r="284" spans="5:5" x14ac:dyDescent="0.25">
      <c r="E284" s="25"/>
    </row>
    <row r="285" spans="5:5" x14ac:dyDescent="0.25">
      <c r="E285" s="25"/>
    </row>
    <row r="286" spans="5:5" x14ac:dyDescent="0.25">
      <c r="E286" s="25"/>
    </row>
    <row r="287" spans="5:5" x14ac:dyDescent="0.25">
      <c r="E287" s="25"/>
    </row>
    <row r="288" spans="5:5" x14ac:dyDescent="0.25">
      <c r="E288" s="25"/>
    </row>
    <row r="289" spans="5:5" x14ac:dyDescent="0.25">
      <c r="E289" s="25"/>
    </row>
    <row r="290" spans="5:5" x14ac:dyDescent="0.25">
      <c r="E290" s="25"/>
    </row>
    <row r="291" spans="5:5" x14ac:dyDescent="0.25">
      <c r="E291" s="25"/>
    </row>
    <row r="292" spans="5:5" x14ac:dyDescent="0.25">
      <c r="E292" s="25"/>
    </row>
    <row r="293" spans="5:5" x14ac:dyDescent="0.25">
      <c r="E293" s="25"/>
    </row>
    <row r="294" spans="5:5" x14ac:dyDescent="0.25">
      <c r="E294" s="25"/>
    </row>
    <row r="295" spans="5:5" x14ac:dyDescent="0.25">
      <c r="E295" s="25"/>
    </row>
    <row r="296" spans="5:5" x14ac:dyDescent="0.25">
      <c r="E296" s="25"/>
    </row>
    <row r="297" spans="5:5" x14ac:dyDescent="0.25">
      <c r="E297" s="25"/>
    </row>
    <row r="298" spans="5:5" x14ac:dyDescent="0.25">
      <c r="E298" s="25"/>
    </row>
    <row r="299" spans="5:5" x14ac:dyDescent="0.25">
      <c r="E299" s="25"/>
    </row>
    <row r="300" spans="5:5" x14ac:dyDescent="0.25">
      <c r="E300" s="25"/>
    </row>
    <row r="301" spans="5:5" x14ac:dyDescent="0.25">
      <c r="E301" s="25"/>
    </row>
    <row r="302" spans="5:5" x14ac:dyDescent="0.25">
      <c r="E302" s="25"/>
    </row>
    <row r="303" spans="5:5" x14ac:dyDescent="0.25">
      <c r="E303" s="25"/>
    </row>
    <row r="304" spans="5:5" x14ac:dyDescent="0.25">
      <c r="E304" s="25"/>
    </row>
    <row r="305" spans="5:5" x14ac:dyDescent="0.25">
      <c r="E305" s="25"/>
    </row>
    <row r="306" spans="5:5" x14ac:dyDescent="0.25">
      <c r="E306" s="25"/>
    </row>
    <row r="307" spans="5:5" x14ac:dyDescent="0.25">
      <c r="E307" s="25"/>
    </row>
    <row r="308" spans="5:5" x14ac:dyDescent="0.25">
      <c r="E308" s="25"/>
    </row>
    <row r="309" spans="5:5" x14ac:dyDescent="0.25">
      <c r="E309" s="25"/>
    </row>
    <row r="310" spans="5:5" x14ac:dyDescent="0.25">
      <c r="E310" s="25"/>
    </row>
    <row r="311" spans="5:5" x14ac:dyDescent="0.25">
      <c r="E311" s="25"/>
    </row>
    <row r="312" spans="5:5" x14ac:dyDescent="0.25">
      <c r="E312" s="25"/>
    </row>
    <row r="313" spans="5:5" x14ac:dyDescent="0.25">
      <c r="E313" s="25"/>
    </row>
    <row r="314" spans="5:5" x14ac:dyDescent="0.25">
      <c r="E314" s="25"/>
    </row>
    <row r="315" spans="5:5" x14ac:dyDescent="0.25">
      <c r="E315" s="25"/>
    </row>
    <row r="316" spans="5:5" x14ac:dyDescent="0.25">
      <c r="E316" s="25"/>
    </row>
    <row r="317" spans="5:5" x14ac:dyDescent="0.25">
      <c r="E317" s="25"/>
    </row>
    <row r="318" spans="5:5" x14ac:dyDescent="0.25">
      <c r="E318" s="25"/>
    </row>
    <row r="319" spans="5:5" x14ac:dyDescent="0.25">
      <c r="E319" s="25"/>
    </row>
    <row r="320" spans="5:5" x14ac:dyDescent="0.25">
      <c r="E320" s="25"/>
    </row>
    <row r="321" spans="5:5" x14ac:dyDescent="0.25">
      <c r="E321" s="25"/>
    </row>
    <row r="322" spans="5:5" x14ac:dyDescent="0.25">
      <c r="E322" s="25"/>
    </row>
    <row r="323" spans="5:5" x14ac:dyDescent="0.25">
      <c r="E323" s="25"/>
    </row>
    <row r="324" spans="5:5" x14ac:dyDescent="0.25">
      <c r="E324" s="25"/>
    </row>
    <row r="325" spans="5:5" x14ac:dyDescent="0.25">
      <c r="E325" s="25"/>
    </row>
    <row r="326" spans="5:5" x14ac:dyDescent="0.25">
      <c r="E326" s="25"/>
    </row>
    <row r="327" spans="5:5" x14ac:dyDescent="0.25">
      <c r="E327" s="25"/>
    </row>
    <row r="328" spans="5:5" x14ac:dyDescent="0.25">
      <c r="E328" s="25"/>
    </row>
    <row r="329" spans="5:5" x14ac:dyDescent="0.25">
      <c r="E329" s="25"/>
    </row>
    <row r="330" spans="5:5" x14ac:dyDescent="0.25">
      <c r="E330" s="25"/>
    </row>
    <row r="331" spans="5:5" x14ac:dyDescent="0.25">
      <c r="E331" s="25"/>
    </row>
    <row r="332" spans="5:5" x14ac:dyDescent="0.25">
      <c r="E332" s="25"/>
    </row>
    <row r="333" spans="5:5" x14ac:dyDescent="0.25">
      <c r="E333" s="25"/>
    </row>
    <row r="334" spans="5:5" x14ac:dyDescent="0.25">
      <c r="E334" s="25"/>
    </row>
    <row r="335" spans="5:5" x14ac:dyDescent="0.25">
      <c r="E335" s="25"/>
    </row>
    <row r="336" spans="5:5" x14ac:dyDescent="0.25">
      <c r="E336" s="25"/>
    </row>
    <row r="337" spans="5:5" x14ac:dyDescent="0.25">
      <c r="E337" s="25"/>
    </row>
    <row r="338" spans="5:5" x14ac:dyDescent="0.25">
      <c r="E338" s="25"/>
    </row>
    <row r="339" spans="5:5" x14ac:dyDescent="0.25">
      <c r="E339" s="25"/>
    </row>
    <row r="340" spans="5:5" x14ac:dyDescent="0.25">
      <c r="E340" s="25"/>
    </row>
    <row r="341" spans="5:5" x14ac:dyDescent="0.25">
      <c r="E341" s="25"/>
    </row>
    <row r="342" spans="5:5" x14ac:dyDescent="0.25">
      <c r="E342" s="25"/>
    </row>
    <row r="343" spans="5:5" x14ac:dyDescent="0.25">
      <c r="E343" s="25"/>
    </row>
    <row r="344" spans="5:5" x14ac:dyDescent="0.25">
      <c r="E344" s="25"/>
    </row>
    <row r="345" spans="5:5" x14ac:dyDescent="0.25">
      <c r="E345" s="25"/>
    </row>
    <row r="346" spans="5:5" x14ac:dyDescent="0.25">
      <c r="E346" s="25"/>
    </row>
    <row r="347" spans="5:5" x14ac:dyDescent="0.25">
      <c r="E347" s="25"/>
    </row>
    <row r="348" spans="5:5" x14ac:dyDescent="0.25">
      <c r="E348" s="25"/>
    </row>
    <row r="349" spans="5:5" x14ac:dyDescent="0.25">
      <c r="E349" s="25"/>
    </row>
    <row r="350" spans="5:5" x14ac:dyDescent="0.25">
      <c r="E350" s="25"/>
    </row>
    <row r="351" spans="5:5" x14ac:dyDescent="0.25">
      <c r="E351" s="25"/>
    </row>
    <row r="352" spans="5:5" x14ac:dyDescent="0.25">
      <c r="E352" s="25"/>
    </row>
    <row r="353" spans="5:5" x14ac:dyDescent="0.25">
      <c r="E353" s="25"/>
    </row>
    <row r="354" spans="5:5" x14ac:dyDescent="0.25">
      <c r="E354" s="25"/>
    </row>
    <row r="355" spans="5:5" x14ac:dyDescent="0.25">
      <c r="E355" s="25"/>
    </row>
    <row r="356" spans="5:5" x14ac:dyDescent="0.25">
      <c r="E356" s="25"/>
    </row>
    <row r="357" spans="5:5" x14ac:dyDescent="0.25">
      <c r="E357" s="25"/>
    </row>
    <row r="358" spans="5:5" x14ac:dyDescent="0.25">
      <c r="E358" s="25"/>
    </row>
    <row r="359" spans="5:5" x14ac:dyDescent="0.25">
      <c r="E359" s="25"/>
    </row>
    <row r="360" spans="5:5" x14ac:dyDescent="0.25">
      <c r="E360" s="25"/>
    </row>
    <row r="361" spans="5:5" x14ac:dyDescent="0.25">
      <c r="E361" s="25"/>
    </row>
    <row r="362" spans="5:5" x14ac:dyDescent="0.25">
      <c r="E362" s="25"/>
    </row>
    <row r="363" spans="5:5" x14ac:dyDescent="0.25">
      <c r="E363" s="25"/>
    </row>
    <row r="364" spans="5:5" x14ac:dyDescent="0.25">
      <c r="E364" s="25"/>
    </row>
    <row r="365" spans="5:5" x14ac:dyDescent="0.25">
      <c r="E365" s="25"/>
    </row>
    <row r="366" spans="5:5" x14ac:dyDescent="0.25">
      <c r="E366" s="25"/>
    </row>
    <row r="367" spans="5:5" x14ac:dyDescent="0.25">
      <c r="E367" s="25"/>
    </row>
    <row r="368" spans="5:5" x14ac:dyDescent="0.25">
      <c r="E368" s="25"/>
    </row>
    <row r="369" spans="5:5" x14ac:dyDescent="0.25">
      <c r="E369" s="25"/>
    </row>
    <row r="370" spans="5:5" x14ac:dyDescent="0.25">
      <c r="E370" s="25"/>
    </row>
    <row r="371" spans="5:5" x14ac:dyDescent="0.25">
      <c r="E371" s="25"/>
    </row>
    <row r="372" spans="5:5" x14ac:dyDescent="0.25">
      <c r="E372" s="25"/>
    </row>
    <row r="373" spans="5:5" x14ac:dyDescent="0.25">
      <c r="E373" s="25"/>
    </row>
    <row r="374" spans="5:5" x14ac:dyDescent="0.25">
      <c r="E374" s="25"/>
    </row>
    <row r="375" spans="5:5" x14ac:dyDescent="0.25">
      <c r="E375" s="25"/>
    </row>
    <row r="376" spans="5:5" x14ac:dyDescent="0.25">
      <c r="E376" s="25"/>
    </row>
    <row r="377" spans="5:5" x14ac:dyDescent="0.25">
      <c r="E377" s="25"/>
    </row>
    <row r="378" spans="5:5" x14ac:dyDescent="0.25">
      <c r="E378" s="25"/>
    </row>
    <row r="379" spans="5:5" x14ac:dyDescent="0.25">
      <c r="E379" s="25"/>
    </row>
    <row r="380" spans="5:5" x14ac:dyDescent="0.25">
      <c r="E380" s="25"/>
    </row>
    <row r="381" spans="5:5" x14ac:dyDescent="0.25">
      <c r="E381" s="25"/>
    </row>
    <row r="382" spans="5:5" x14ac:dyDescent="0.25">
      <c r="E382" s="25"/>
    </row>
    <row r="383" spans="5:5" x14ac:dyDescent="0.25">
      <c r="E383" s="25"/>
    </row>
    <row r="384" spans="5:5" x14ac:dyDescent="0.25">
      <c r="E384" s="25"/>
    </row>
    <row r="385" spans="5:5" x14ac:dyDescent="0.25">
      <c r="E385" s="26"/>
    </row>
    <row r="386" spans="5:5" x14ac:dyDescent="0.25">
      <c r="E386" s="26"/>
    </row>
    <row r="387" spans="5:5" x14ac:dyDescent="0.25">
      <c r="E387" s="26"/>
    </row>
    <row r="388" spans="5:5" x14ac:dyDescent="0.25">
      <c r="E388" s="26"/>
    </row>
    <row r="389" spans="5:5" x14ac:dyDescent="0.25">
      <c r="E389" s="26"/>
    </row>
    <row r="390" spans="5:5" x14ac:dyDescent="0.25">
      <c r="E390" s="26"/>
    </row>
    <row r="391" spans="5:5" x14ac:dyDescent="0.25">
      <c r="E391" s="26"/>
    </row>
    <row r="392" spans="5:5" x14ac:dyDescent="0.25">
      <c r="E392" s="26"/>
    </row>
    <row r="393" spans="5:5" x14ac:dyDescent="0.25">
      <c r="E393" s="26"/>
    </row>
    <row r="394" spans="5:5" x14ac:dyDescent="0.25">
      <c r="E394" s="26"/>
    </row>
    <row r="395" spans="5:5" x14ac:dyDescent="0.25">
      <c r="E395" s="26"/>
    </row>
    <row r="396" spans="5:5" x14ac:dyDescent="0.25">
      <c r="E396" s="26"/>
    </row>
    <row r="397" spans="5:5" x14ac:dyDescent="0.25">
      <c r="E397" s="26"/>
    </row>
    <row r="398" spans="5:5" x14ac:dyDescent="0.25">
      <c r="E398" s="26"/>
    </row>
    <row r="399" spans="5:5" x14ac:dyDescent="0.25">
      <c r="E399" s="26"/>
    </row>
    <row r="400" spans="5:5" x14ac:dyDescent="0.25">
      <c r="E400" s="26"/>
    </row>
    <row r="401" spans="5:5" x14ac:dyDescent="0.25">
      <c r="E401" s="26"/>
    </row>
    <row r="402" spans="5:5" x14ac:dyDescent="0.25">
      <c r="E402" s="26"/>
    </row>
    <row r="403" spans="5:5" x14ac:dyDescent="0.25">
      <c r="E403" s="26"/>
    </row>
    <row r="404" spans="5:5" x14ac:dyDescent="0.25">
      <c r="E404" s="26"/>
    </row>
    <row r="405" spans="5:5" x14ac:dyDescent="0.25">
      <c r="E405" s="26"/>
    </row>
    <row r="406" spans="5:5" x14ac:dyDescent="0.25">
      <c r="E406" s="26"/>
    </row>
    <row r="407" spans="5:5" x14ac:dyDescent="0.25">
      <c r="E407" s="26"/>
    </row>
    <row r="408" spans="5:5" x14ac:dyDescent="0.25">
      <c r="E408" s="26"/>
    </row>
    <row r="409" spans="5:5" x14ac:dyDescent="0.25">
      <c r="E409" s="26"/>
    </row>
    <row r="410" spans="5:5" x14ac:dyDescent="0.25">
      <c r="E410" s="26"/>
    </row>
    <row r="411" spans="5:5" x14ac:dyDescent="0.25">
      <c r="E411" s="26"/>
    </row>
    <row r="412" spans="5:5" x14ac:dyDescent="0.25">
      <c r="E412" s="26"/>
    </row>
    <row r="413" spans="5:5" x14ac:dyDescent="0.25">
      <c r="E413" s="26"/>
    </row>
    <row r="414" spans="5:5" x14ac:dyDescent="0.25">
      <c r="E414" s="26"/>
    </row>
    <row r="415" spans="5:5" x14ac:dyDescent="0.25">
      <c r="E415" s="26"/>
    </row>
    <row r="416" spans="5:5" x14ac:dyDescent="0.25">
      <c r="E416" s="26"/>
    </row>
    <row r="417" spans="5:5" x14ac:dyDescent="0.25">
      <c r="E417" s="26"/>
    </row>
    <row r="418" spans="5:5" x14ac:dyDescent="0.25">
      <c r="E418" s="26"/>
    </row>
    <row r="419" spans="5:5" x14ac:dyDescent="0.25">
      <c r="E419" s="26"/>
    </row>
    <row r="420" spans="5:5" x14ac:dyDescent="0.25">
      <c r="E420" s="26"/>
    </row>
    <row r="421" spans="5:5" x14ac:dyDescent="0.25">
      <c r="E421" s="26"/>
    </row>
    <row r="422" spans="5:5" x14ac:dyDescent="0.25">
      <c r="E422" s="26"/>
    </row>
    <row r="423" spans="5:5" x14ac:dyDescent="0.25">
      <c r="E423" s="26"/>
    </row>
    <row r="424" spans="5:5" x14ac:dyDescent="0.25">
      <c r="E424" s="26"/>
    </row>
    <row r="425" spans="5:5" x14ac:dyDescent="0.25">
      <c r="E425" s="26"/>
    </row>
    <row r="426" spans="5:5" x14ac:dyDescent="0.25">
      <c r="E426" s="26"/>
    </row>
    <row r="427" spans="5:5" x14ac:dyDescent="0.25">
      <c r="E427" s="26"/>
    </row>
    <row r="428" spans="5:5" x14ac:dyDescent="0.25">
      <c r="E428" s="26"/>
    </row>
    <row r="429" spans="5:5" x14ac:dyDescent="0.25">
      <c r="E429" s="26"/>
    </row>
    <row r="430" spans="5:5" x14ac:dyDescent="0.25">
      <c r="E430" s="26"/>
    </row>
    <row r="431" spans="5:5" x14ac:dyDescent="0.25">
      <c r="E431" s="26"/>
    </row>
    <row r="432" spans="5:5" x14ac:dyDescent="0.25">
      <c r="E432" s="26"/>
    </row>
    <row r="433" spans="5:5" x14ac:dyDescent="0.25">
      <c r="E433" s="26"/>
    </row>
    <row r="434" spans="5:5" x14ac:dyDescent="0.25">
      <c r="E434" s="26"/>
    </row>
    <row r="435" spans="5:5" x14ac:dyDescent="0.25">
      <c r="E435" s="26"/>
    </row>
    <row r="436" spans="5:5" x14ac:dyDescent="0.25">
      <c r="E436" s="26"/>
    </row>
    <row r="437" spans="5:5" x14ac:dyDescent="0.25">
      <c r="E437" s="26"/>
    </row>
    <row r="438" spans="5:5" x14ac:dyDescent="0.25">
      <c r="E438" s="26"/>
    </row>
    <row r="439" spans="5:5" x14ac:dyDescent="0.25">
      <c r="E439" s="26"/>
    </row>
    <row r="440" spans="5:5" x14ac:dyDescent="0.25">
      <c r="E440" s="26"/>
    </row>
    <row r="441" spans="5:5" x14ac:dyDescent="0.25">
      <c r="E441" s="26"/>
    </row>
    <row r="442" spans="5:5" x14ac:dyDescent="0.25">
      <c r="E442" s="26"/>
    </row>
    <row r="443" spans="5:5" x14ac:dyDescent="0.25">
      <c r="E443" s="26"/>
    </row>
    <row r="444" spans="5:5" x14ac:dyDescent="0.25">
      <c r="E444" s="26"/>
    </row>
    <row r="445" spans="5:5" x14ac:dyDescent="0.25">
      <c r="E445" s="26"/>
    </row>
    <row r="446" spans="5:5" x14ac:dyDescent="0.25">
      <c r="E446" s="26"/>
    </row>
    <row r="447" spans="5:5" x14ac:dyDescent="0.25">
      <c r="E447" s="26"/>
    </row>
    <row r="448" spans="5:5" x14ac:dyDescent="0.25">
      <c r="E448" s="26"/>
    </row>
    <row r="449" spans="5:5" x14ac:dyDescent="0.25">
      <c r="E449" s="26"/>
    </row>
    <row r="450" spans="5:5" x14ac:dyDescent="0.25">
      <c r="E450" s="26"/>
    </row>
    <row r="451" spans="5:5" x14ac:dyDescent="0.25">
      <c r="E451" s="26"/>
    </row>
    <row r="452" spans="5:5" x14ac:dyDescent="0.25">
      <c r="E452" s="26"/>
    </row>
    <row r="453" spans="5:5" x14ac:dyDescent="0.25">
      <c r="E453" s="26"/>
    </row>
    <row r="454" spans="5:5" x14ac:dyDescent="0.25">
      <c r="E454" s="26"/>
    </row>
    <row r="455" spans="5:5" x14ac:dyDescent="0.25">
      <c r="E455" s="26"/>
    </row>
    <row r="456" spans="5:5" x14ac:dyDescent="0.25">
      <c r="E456" s="26"/>
    </row>
    <row r="457" spans="5:5" x14ac:dyDescent="0.25">
      <c r="E457" s="26"/>
    </row>
    <row r="458" spans="5:5" x14ac:dyDescent="0.25">
      <c r="E458" s="26"/>
    </row>
    <row r="459" spans="5:5" x14ac:dyDescent="0.25">
      <c r="E459" s="26"/>
    </row>
    <row r="460" spans="5:5" x14ac:dyDescent="0.25">
      <c r="E460" s="26"/>
    </row>
    <row r="461" spans="5:5" x14ac:dyDescent="0.25">
      <c r="E461" s="26"/>
    </row>
    <row r="462" spans="5:5" x14ac:dyDescent="0.25">
      <c r="E462" s="26"/>
    </row>
    <row r="463" spans="5:5" x14ac:dyDescent="0.25">
      <c r="E463" s="26"/>
    </row>
    <row r="464" spans="5:5" x14ac:dyDescent="0.25">
      <c r="E464" s="26"/>
    </row>
    <row r="465" spans="5:5" x14ac:dyDescent="0.25">
      <c r="E465" s="26"/>
    </row>
    <row r="466" spans="5:5" x14ac:dyDescent="0.25">
      <c r="E466" s="26"/>
    </row>
    <row r="467" spans="5:5" x14ac:dyDescent="0.25">
      <c r="E467" s="26"/>
    </row>
    <row r="468" spans="5:5" x14ac:dyDescent="0.25">
      <c r="E468" s="26"/>
    </row>
    <row r="469" spans="5:5" x14ac:dyDescent="0.25">
      <c r="E469" s="26"/>
    </row>
    <row r="470" spans="5:5" x14ac:dyDescent="0.25">
      <c r="E470" s="26"/>
    </row>
    <row r="471" spans="5:5" x14ac:dyDescent="0.25">
      <c r="E471" s="26"/>
    </row>
    <row r="472" spans="5:5" x14ac:dyDescent="0.25">
      <c r="E472" s="26"/>
    </row>
    <row r="473" spans="5:5" x14ac:dyDescent="0.25">
      <c r="E473" s="26"/>
    </row>
    <row r="474" spans="5:5" x14ac:dyDescent="0.25">
      <c r="E474" s="26"/>
    </row>
    <row r="475" spans="5:5" x14ac:dyDescent="0.25">
      <c r="E475" s="26"/>
    </row>
    <row r="476" spans="5:5" x14ac:dyDescent="0.25">
      <c r="E476" s="26"/>
    </row>
    <row r="477" spans="5:5" x14ac:dyDescent="0.25">
      <c r="E477" s="26"/>
    </row>
    <row r="478" spans="5:5" x14ac:dyDescent="0.25">
      <c r="E478" s="26"/>
    </row>
    <row r="479" spans="5:5" x14ac:dyDescent="0.25">
      <c r="E479" s="26"/>
    </row>
    <row r="480" spans="5:5" x14ac:dyDescent="0.25">
      <c r="E480" s="26"/>
    </row>
    <row r="481" spans="5:5" x14ac:dyDescent="0.25">
      <c r="E481" s="26"/>
    </row>
    <row r="482" spans="5:5" x14ac:dyDescent="0.25">
      <c r="E482" s="26"/>
    </row>
    <row r="483" spans="5:5" x14ac:dyDescent="0.25">
      <c r="E483" s="26"/>
    </row>
    <row r="484" spans="5:5" x14ac:dyDescent="0.25">
      <c r="E484" s="26"/>
    </row>
    <row r="485" spans="5:5" x14ac:dyDescent="0.25">
      <c r="E485" s="26"/>
    </row>
    <row r="486" spans="5:5" x14ac:dyDescent="0.25">
      <c r="E486" s="26"/>
    </row>
    <row r="487" spans="5:5" x14ac:dyDescent="0.25">
      <c r="E487" s="26"/>
    </row>
    <row r="488" spans="5:5" x14ac:dyDescent="0.25">
      <c r="E488" s="26"/>
    </row>
    <row r="489" spans="5:5" x14ac:dyDescent="0.25">
      <c r="E489" s="26"/>
    </row>
    <row r="490" spans="5:5" x14ac:dyDescent="0.25">
      <c r="E490" s="26"/>
    </row>
    <row r="491" spans="5:5" x14ac:dyDescent="0.25">
      <c r="E491" s="26"/>
    </row>
    <row r="492" spans="5:5" x14ac:dyDescent="0.25">
      <c r="E492" s="26"/>
    </row>
    <row r="493" spans="5:5" x14ac:dyDescent="0.25">
      <c r="E493" s="26"/>
    </row>
    <row r="494" spans="5:5" x14ac:dyDescent="0.25">
      <c r="E494" s="26"/>
    </row>
    <row r="495" spans="5:5" x14ac:dyDescent="0.25">
      <c r="E495" s="26"/>
    </row>
    <row r="496" spans="5:5" x14ac:dyDescent="0.25">
      <c r="E496" s="26"/>
    </row>
    <row r="497" spans="5:5" x14ac:dyDescent="0.25">
      <c r="E497" s="26"/>
    </row>
    <row r="498" spans="5:5" x14ac:dyDescent="0.25">
      <c r="E498" s="26"/>
    </row>
    <row r="499" spans="5:5" x14ac:dyDescent="0.25">
      <c r="E499" s="26"/>
    </row>
    <row r="500" spans="5:5" x14ac:dyDescent="0.25">
      <c r="E500" s="26"/>
    </row>
    <row r="501" spans="5:5" x14ac:dyDescent="0.25">
      <c r="E501" s="26"/>
    </row>
    <row r="502" spans="5:5" x14ac:dyDescent="0.25">
      <c r="E502" s="26"/>
    </row>
    <row r="503" spans="5:5" x14ac:dyDescent="0.25">
      <c r="E503" s="26"/>
    </row>
    <row r="504" spans="5:5" x14ac:dyDescent="0.25">
      <c r="E504" s="26"/>
    </row>
    <row r="505" spans="5:5" x14ac:dyDescent="0.25">
      <c r="E505" s="26"/>
    </row>
    <row r="506" spans="5:5" x14ac:dyDescent="0.25">
      <c r="E506" s="26"/>
    </row>
    <row r="507" spans="5:5" x14ac:dyDescent="0.25">
      <c r="E507" s="26"/>
    </row>
    <row r="508" spans="5:5" x14ac:dyDescent="0.25">
      <c r="E508" s="26"/>
    </row>
    <row r="509" spans="5:5" x14ac:dyDescent="0.25">
      <c r="E509" s="26"/>
    </row>
    <row r="510" spans="5:5" x14ac:dyDescent="0.25">
      <c r="E510" s="26"/>
    </row>
    <row r="511" spans="5:5" x14ac:dyDescent="0.25">
      <c r="E511" s="26"/>
    </row>
    <row r="512" spans="5:5" x14ac:dyDescent="0.25">
      <c r="E512" s="26"/>
    </row>
    <row r="513" spans="5:5" x14ac:dyDescent="0.25">
      <c r="E513" s="26"/>
    </row>
    <row r="514" spans="5:5" x14ac:dyDescent="0.25">
      <c r="E514" s="26"/>
    </row>
    <row r="515" spans="5:5" x14ac:dyDescent="0.25">
      <c r="E515" s="26"/>
    </row>
    <row r="516" spans="5:5" x14ac:dyDescent="0.25">
      <c r="E516" s="26"/>
    </row>
    <row r="517" spans="5:5" x14ac:dyDescent="0.25">
      <c r="E517" s="26"/>
    </row>
    <row r="518" spans="5:5" x14ac:dyDescent="0.25">
      <c r="E518" s="26"/>
    </row>
    <row r="519" spans="5:5" x14ac:dyDescent="0.25">
      <c r="E519" s="26"/>
    </row>
    <row r="520" spans="5:5" x14ac:dyDescent="0.25">
      <c r="E520" s="26"/>
    </row>
    <row r="521" spans="5:5" x14ac:dyDescent="0.25">
      <c r="E521" s="26"/>
    </row>
    <row r="522" spans="5:5" x14ac:dyDescent="0.25">
      <c r="E522" s="26"/>
    </row>
    <row r="523" spans="5:5" x14ac:dyDescent="0.25">
      <c r="E523" s="26"/>
    </row>
    <row r="524" spans="5:5" x14ac:dyDescent="0.25">
      <c r="E524" s="26"/>
    </row>
    <row r="525" spans="5:5" x14ac:dyDescent="0.25">
      <c r="E525" s="26"/>
    </row>
    <row r="526" spans="5:5" x14ac:dyDescent="0.25">
      <c r="E526" s="26"/>
    </row>
    <row r="527" spans="5:5" x14ac:dyDescent="0.25">
      <c r="E527" s="26"/>
    </row>
    <row r="528" spans="5:5" x14ac:dyDescent="0.25">
      <c r="E528" s="26"/>
    </row>
    <row r="529" spans="5:5" x14ac:dyDescent="0.25">
      <c r="E529" s="26"/>
    </row>
    <row r="530" spans="5:5" x14ac:dyDescent="0.25">
      <c r="E530" s="26"/>
    </row>
    <row r="531" spans="5:5" x14ac:dyDescent="0.25">
      <c r="E531" s="26"/>
    </row>
    <row r="532" spans="5:5" x14ac:dyDescent="0.25">
      <c r="E532" s="26"/>
    </row>
    <row r="533" spans="5:5" x14ac:dyDescent="0.25">
      <c r="E533" s="26"/>
    </row>
    <row r="534" spans="5:5" x14ac:dyDescent="0.25">
      <c r="E534" s="26"/>
    </row>
    <row r="535" spans="5:5" x14ac:dyDescent="0.25">
      <c r="E535" s="26"/>
    </row>
    <row r="536" spans="5:5" x14ac:dyDescent="0.25">
      <c r="E536" s="26"/>
    </row>
    <row r="537" spans="5:5" x14ac:dyDescent="0.25">
      <c r="E537" s="26"/>
    </row>
    <row r="538" spans="5:5" x14ac:dyDescent="0.25">
      <c r="E538" s="26"/>
    </row>
    <row r="539" spans="5:5" x14ac:dyDescent="0.25">
      <c r="E539" s="26"/>
    </row>
    <row r="540" spans="5:5" x14ac:dyDescent="0.25">
      <c r="E540" s="26"/>
    </row>
    <row r="541" spans="5:5" x14ac:dyDescent="0.25">
      <c r="E541" s="26"/>
    </row>
    <row r="542" spans="5:5" x14ac:dyDescent="0.25">
      <c r="E542" s="26"/>
    </row>
    <row r="543" spans="5:5" x14ac:dyDescent="0.25">
      <c r="E543" s="26"/>
    </row>
    <row r="544" spans="5:5" x14ac:dyDescent="0.25">
      <c r="E544" s="26"/>
    </row>
    <row r="545" spans="5:5" x14ac:dyDescent="0.25">
      <c r="E545" s="26"/>
    </row>
    <row r="546" spans="5:5" x14ac:dyDescent="0.25">
      <c r="E546" s="26"/>
    </row>
  </sheetData>
  <sheetProtection algorithmName="SHA-512" hashValue="cxj+yJz8mQ0um3rH3fC3/7as6NREBs3W84G/FJpInJAK9229UXwBNr7U5MCv8ueaqGI7Qw7KquLR9d8wjPDIlQ==" saltValue="gidrHpk+aLcHf+R1WlETlw==" spinCount="100000" sheet="1" selectLockedCells="1"/>
  <mergeCells count="2">
    <mergeCell ref="CS1:CS5"/>
    <mergeCell ref="CS14:CS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C21"/>
  <sheetViews>
    <sheetView showGridLines="0" tabSelected="1" zoomScale="80" zoomScaleNormal="80" workbookViewId="0">
      <selection activeCell="B2" sqref="B2:B3"/>
    </sheetView>
  </sheetViews>
  <sheetFormatPr defaultColWidth="0" defaultRowHeight="15" zeroHeight="1" x14ac:dyDescent="0.25"/>
  <cols>
    <col min="1" max="1" width="10.5703125" bestFit="1" customWidth="1"/>
    <col min="2" max="2" width="18.5703125" bestFit="1" customWidth="1"/>
    <col min="3" max="3" width="3.5703125" customWidth="1"/>
    <col min="4" max="4" width="13.140625" customWidth="1"/>
    <col min="5" max="5" width="9.140625" customWidth="1"/>
    <col min="6" max="6" width="2.140625" bestFit="1" customWidth="1"/>
    <col min="7" max="14" width="2" bestFit="1" customWidth="1"/>
    <col min="15" max="30" width="3" bestFit="1" customWidth="1"/>
    <col min="31" max="31" width="3.42578125" customWidth="1"/>
    <col min="32" max="32" width="13.140625" bestFit="1" customWidth="1"/>
    <col min="33" max="33" width="5.7109375" customWidth="1"/>
    <col min="34" max="40" width="2" bestFit="1" customWidth="1"/>
    <col min="41" max="41" width="2.85546875" customWidth="1"/>
    <col min="42" max="42" width="2" bestFit="1" customWidth="1"/>
    <col min="43" max="53" width="3" bestFit="1" customWidth="1"/>
    <col min="54" max="54" width="5.28515625" customWidth="1"/>
    <col min="55" max="55" width="11.28515625" bestFit="1" customWidth="1"/>
    <col min="56" max="16384" width="9.140625" hidden="1"/>
  </cols>
  <sheetData>
    <row r="1" spans="1:55" x14ac:dyDescent="0.25">
      <c r="B1" s="21"/>
    </row>
    <row r="2" spans="1:55" ht="15" customHeight="1" x14ac:dyDescent="0.25">
      <c r="B2" s="46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7"/>
      <c r="BC2" s="7"/>
    </row>
    <row r="3" spans="1:55" ht="15" customHeight="1" x14ac:dyDescent="0.25">
      <c r="A3" s="1"/>
      <c r="B3" s="47"/>
      <c r="C3" s="8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8"/>
      <c r="BC3" s="8"/>
    </row>
    <row r="4" spans="1:55" ht="15.75" x14ac:dyDescent="0.25">
      <c r="A4" s="13" t="s">
        <v>1</v>
      </c>
      <c r="B4" s="14" t="s">
        <v>243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3" t="s">
        <v>2</v>
      </c>
      <c r="BC4" s="20">
        <v>44695</v>
      </c>
    </row>
    <row r="5" spans="1:55" ht="9" customHeight="1" x14ac:dyDescent="0.25"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9">
        <v>20</v>
      </c>
      <c r="Z5" s="9">
        <v>21</v>
      </c>
      <c r="AA5" s="9">
        <v>22</v>
      </c>
      <c r="AB5" s="9">
        <v>23</v>
      </c>
      <c r="AC5" s="9">
        <v>24</v>
      </c>
      <c r="AD5" s="9">
        <v>25</v>
      </c>
      <c r="AE5" s="9"/>
      <c r="AF5" s="9"/>
      <c r="AG5" s="9"/>
      <c r="AH5" s="9">
        <v>1</v>
      </c>
      <c r="AI5" s="9">
        <v>2</v>
      </c>
      <c r="AJ5" s="9">
        <v>3</v>
      </c>
      <c r="AK5" s="9">
        <v>4</v>
      </c>
      <c r="AL5" s="9">
        <v>5</v>
      </c>
      <c r="AM5" s="9">
        <v>6</v>
      </c>
      <c r="AN5" s="9">
        <v>7</v>
      </c>
      <c r="AO5" s="9">
        <v>8</v>
      </c>
      <c r="AP5" s="9">
        <v>9</v>
      </c>
      <c r="AQ5" s="9">
        <v>10</v>
      </c>
      <c r="AR5" s="9">
        <v>11</v>
      </c>
      <c r="AS5" s="9">
        <v>12</v>
      </c>
      <c r="AT5" s="9">
        <v>13</v>
      </c>
      <c r="AU5" s="9">
        <v>14</v>
      </c>
      <c r="AV5" s="9">
        <v>15</v>
      </c>
      <c r="AW5" s="9">
        <v>16</v>
      </c>
      <c r="AX5" s="9">
        <v>17</v>
      </c>
      <c r="AY5" s="9">
        <v>18</v>
      </c>
      <c r="AZ5" s="9">
        <v>19</v>
      </c>
      <c r="BA5" s="9">
        <v>20</v>
      </c>
    </row>
    <row r="6" spans="1:55" ht="21" x14ac:dyDescent="0.35">
      <c r="A6" s="22" t="s">
        <v>3</v>
      </c>
      <c r="B6" s="23" t="str">
        <f>IFERROR(VLOOKUP($B$2,baza!$A$3:$BY$700,2,0)," ")</f>
        <v xml:space="preserve"> </v>
      </c>
      <c r="F6" s="11" t="str">
        <f>IFERROR(IF($B$9=" "," ",IF($B$9=6,HLOOKUP(F$5,baza!$CU$1:$DN$2,2,0),HLOOKUP(F$5,baza!$CU$4:$DS$5,2,0)))," ")</f>
        <v xml:space="preserve"> </v>
      </c>
      <c r="G6" s="11" t="str">
        <f>IFERROR(IF($B$9=" "," ",IF($B$9=6,HLOOKUP(G$5,baza!$CU$1:$DN$2,2,0),HLOOKUP(G$5,baza!$CU$4:$DS$5,2,0)))," ")</f>
        <v xml:space="preserve"> </v>
      </c>
      <c r="H6" s="11" t="str">
        <f>IFERROR(IF($B$9=" "," ",IF($B$9=6,HLOOKUP(H$5,baza!$CU$1:$DN$2,2,0),HLOOKUP(H$5,baza!$CU$4:$DS$5,2,0)))," ")</f>
        <v xml:space="preserve"> </v>
      </c>
      <c r="I6" s="11" t="str">
        <f>IFERROR(IF($B$9=" "," ",IF($B$9=6,HLOOKUP(I$5,baza!$CU$1:$DN$2,2,0),HLOOKUP(I$5,baza!$CU$4:$DS$5,2,0)))," ")</f>
        <v xml:space="preserve"> </v>
      </c>
      <c r="J6" s="11" t="str">
        <f>IFERROR(IF($B$9=" "," ",IF($B$9=6,HLOOKUP(J$5,baza!$CU$1:$DN$2,2,0),HLOOKUP(J$5,baza!$CU$4:$DS$5,2,0)))," ")</f>
        <v xml:space="preserve"> </v>
      </c>
      <c r="K6" s="11" t="str">
        <f>IFERROR(IF($B$9=" "," ",IF($B$9=6,HLOOKUP(K$5,baza!$CU$1:$DN$2,2,0),HLOOKUP(K$5,baza!$CU$4:$DS$5,2,0)))," ")</f>
        <v xml:space="preserve"> </v>
      </c>
      <c r="L6" s="11" t="str">
        <f>IFERROR(IF($B$9=" "," ",IF($B$9=6,HLOOKUP(L$5,baza!$CU$1:$DN$2,2,0),HLOOKUP(L$5,baza!$CU$4:$DS$5,2,0)))," ")</f>
        <v xml:space="preserve"> </v>
      </c>
      <c r="M6" s="11" t="str">
        <f>IFERROR(IF($B$9=" "," ",IF($B$9=6,HLOOKUP(M$5,baza!$CU$1:$DN$2,2,0),HLOOKUP(M$5,baza!$CU$4:$DS$5,2,0)))," ")</f>
        <v xml:space="preserve"> </v>
      </c>
      <c r="N6" s="11" t="str">
        <f>IFERROR(IF($B$9=" "," ",IF($B$9=6,HLOOKUP(N$5,baza!$CU$1:$DN$2,2,0),HLOOKUP(N$5,baza!$CU$4:$DS$5,2,0)))," ")</f>
        <v xml:space="preserve"> </v>
      </c>
      <c r="O6" s="11" t="str">
        <f>IFERROR(IF($B$9=" "," ",IF($B$9=6,HLOOKUP(O$5,baza!$CU$1:$DN$2,2,0),HLOOKUP(O$5,baza!$CU$4:$DS$5,2,0)))," ")</f>
        <v xml:space="preserve"> </v>
      </c>
      <c r="P6" s="11" t="str">
        <f>IFERROR(IF($B$9=" "," ",IF($B$9=6,HLOOKUP(P$5,baza!$CU$1:$DN$2,2,0),HLOOKUP(P$5,baza!$CU$4:$DS$5,2,0)))," ")</f>
        <v xml:space="preserve"> </v>
      </c>
      <c r="Q6" s="11" t="str">
        <f>IFERROR(IF($B$9=" "," ",IF($B$9=6,HLOOKUP(Q$5,baza!$CU$1:$DN$2,2,0),HLOOKUP(Q$5,baza!$CU$4:$DS$5,2,0)))," ")</f>
        <v xml:space="preserve"> </v>
      </c>
      <c r="R6" s="11" t="str">
        <f>IFERROR(IF($B$9=" "," ",IF($B$9=6,HLOOKUP(R$5,baza!$CU$1:$DN$2,2,0),HLOOKUP(R$5,baza!$CU$4:$DS$5,2,0)))," ")</f>
        <v xml:space="preserve"> </v>
      </c>
      <c r="S6" s="11" t="str">
        <f>IFERROR(IF($B$9=" "," ",IF($B$9=6,HLOOKUP(S$5,baza!$CU$1:$DN$2,2,0),HLOOKUP(S$5,baza!$CU$4:$DS$5,2,0)))," ")</f>
        <v xml:space="preserve"> </v>
      </c>
      <c r="T6" s="11" t="str">
        <f>IFERROR(IF($B$9=" "," ",IF($B$9=6,HLOOKUP(T$5,baza!$CU$1:$DN$2,2,0),HLOOKUP(T$5,baza!$CU$4:$DS$5,2,0)))," ")</f>
        <v xml:space="preserve"> </v>
      </c>
      <c r="U6" s="11" t="str">
        <f>IFERROR(IF($B$9=" "," ",IF($B$9=6,HLOOKUP(U$5,baza!$CU$1:$DN$2,2,0),HLOOKUP(U$5,baza!$CU$4:$DS$5,2,0)))," ")</f>
        <v xml:space="preserve"> </v>
      </c>
      <c r="V6" s="11" t="str">
        <f>IFERROR(IF($B$9=" "," ",IF($B$9=6,HLOOKUP(V$5,baza!$CU$1:$DN$2,2,0),HLOOKUP(V$5,baza!$CU$4:$DS$5,2,0)))," ")</f>
        <v xml:space="preserve"> </v>
      </c>
      <c r="W6" s="11" t="str">
        <f>IFERROR(IF($B$9=" "," ",IF($B$9=6,HLOOKUP(W$5,baza!$CU$1:$DN$2,2,0),HLOOKUP(W$5,baza!$CU$4:$DS$5,2,0)))," ")</f>
        <v xml:space="preserve"> </v>
      </c>
      <c r="X6" s="11" t="str">
        <f>IFERROR(IF($B$9=" "," ",IF($B$9=6,HLOOKUP(X$5,baza!$CU$1:$DN$2,2,0),HLOOKUP(X$5,baza!$CU$4:$DS$5,2,0)))," ")</f>
        <v xml:space="preserve"> </v>
      </c>
      <c r="Y6" s="11" t="str">
        <f>IFERROR(IF($B$9=" "," ",IF($B$9=6,HLOOKUP(Y$5,baza!$CU$1:$DN$2,2,0),HLOOKUP(Y$5,baza!$CU$4:$DS$5,2,0)))," ")</f>
        <v xml:space="preserve"> </v>
      </c>
      <c r="Z6" s="11" t="str">
        <f>IFERROR(IF($B$9=" "," ",IF($B$9=6,HLOOKUP(Z$5,baza!$CU$1:$DN$2,2,0),HLOOKUP(Z$5,baza!$CU$4:$DS$5,2,0)))," ")</f>
        <v xml:space="preserve"> </v>
      </c>
      <c r="AA6" s="11" t="str">
        <f>IFERROR(IF($B$9=" "," ",IF($B$9=6,HLOOKUP(AA$5,baza!$CU$1:$DN$2,2,0),HLOOKUP(AA$5,baza!$CU$4:$DS$5,2,0)))," ")</f>
        <v xml:space="preserve"> </v>
      </c>
      <c r="AB6" s="11" t="str">
        <f>IFERROR(IF($B$9=" "," ",IF($B$9=6,HLOOKUP(AB$5,baza!$CU$1:$DN$2,2,0),HLOOKUP(AB$5,baza!$CU$4:$DS$5,2,0)))," ")</f>
        <v xml:space="preserve"> </v>
      </c>
      <c r="AC6" s="11" t="str">
        <f>IFERROR(IF($B$9=" "," ",IF($B$9=6,HLOOKUP(AC$5,baza!$CU$1:$DN$2,2,0),HLOOKUP(AC$5,baza!$CU$4:$DS$5,2,0)))," ")</f>
        <v xml:space="preserve"> </v>
      </c>
      <c r="AD6" s="11" t="str">
        <f>IFERROR(IF($B$9=" "," ",IF($B$9=6,HLOOKUP(AD$5,baza!$CU$1:$DN$2,2,0),HLOOKUP(AD$5,baza!$CU$4:$DS$5,2,0)))," ")</f>
        <v xml:space="preserve"> </v>
      </c>
      <c r="AE6" s="11"/>
      <c r="AF6" s="11"/>
      <c r="AG6" s="11"/>
      <c r="AH6" s="11" t="str">
        <f>IFERROR(IF($B$9=" "," ",IF($B$9=6,HLOOKUP(AH$5,baza!$EI$1:$FB$2,2,0),HLOOKUP(AH$5,baza!$ES$4:$FL$5,2,0)))," ")</f>
        <v xml:space="preserve"> </v>
      </c>
      <c r="AI6" s="11" t="str">
        <f>IFERROR(IF($B$9=" "," ",IF($B$9=6,HLOOKUP(AI$5,baza!$EI$1:$FB$2,2,0),HLOOKUP(AI$5,baza!$ES$4:$FL$5,2,0)))," ")</f>
        <v xml:space="preserve"> </v>
      </c>
      <c r="AJ6" s="11" t="str">
        <f>IFERROR(IF($B$9=" "," ",IF($B$9=6,HLOOKUP(AJ$5,baza!$EI$1:$FB$2,2,0),HLOOKUP(AJ$5,baza!$ES$4:$FL$5,2,0)))," ")</f>
        <v xml:space="preserve"> </v>
      </c>
      <c r="AK6" s="11" t="str">
        <f>IFERROR(IF($B$9=" "," ",IF($B$9=6,HLOOKUP(AK$5,baza!$EI$1:$FB$2,2,0),HLOOKUP(AK$5,baza!$ES$4:$FL$5,2,0)))," ")</f>
        <v xml:space="preserve"> </v>
      </c>
      <c r="AL6" s="11" t="str">
        <f>IFERROR(IF($B$9=" "," ",IF($B$9=6,HLOOKUP(AL$5,baza!$EI$1:$FB$2,2,0),HLOOKUP(AL$5,baza!$ES$4:$FL$5,2,0)))," ")</f>
        <v xml:space="preserve"> </v>
      </c>
      <c r="AM6" s="11" t="str">
        <f>IFERROR(IF($B$9=" "," ",IF($B$9=6,HLOOKUP(AM$5,baza!$EI$1:$FB$2,2,0),HLOOKUP(AM$5,baza!$ES$4:$FL$5,2,0)))," ")</f>
        <v xml:space="preserve"> </v>
      </c>
      <c r="AN6" s="11" t="str">
        <f>IFERROR(IF($B$9=" "," ",IF($B$9=6,HLOOKUP(AN$5,baza!$EI$1:$FB$2,2,0),HLOOKUP(AN$5,baza!$ES$4:$FL$5,2,0)))," ")</f>
        <v xml:space="preserve"> </v>
      </c>
      <c r="AO6" s="11" t="str">
        <f>IFERROR(IF($B$9=" "," ",IF($B$9=6,HLOOKUP(AO$5,baza!$EI$1:$FB$2,2,0),HLOOKUP(AO$5,baza!$ES$4:$FL$5,2,0)))," ")</f>
        <v xml:space="preserve"> </v>
      </c>
      <c r="AP6" s="11" t="str">
        <f>IFERROR(IF($B$9=" "," ",IF($B$9=6,HLOOKUP(AP$5,baza!$EI$1:$FB$2,2,0),HLOOKUP(AP$5,baza!$ES$4:$FL$5,2,0)))," ")</f>
        <v xml:space="preserve"> </v>
      </c>
      <c r="AQ6" s="11" t="str">
        <f>IFERROR(IF($B$9=" "," ",IF($B$9=6,HLOOKUP(AQ$5,baza!$EI$1:$FB$2,2,0),HLOOKUP(AQ$5,baza!$ES$4:$FL$5,2,0)))," ")</f>
        <v xml:space="preserve"> </v>
      </c>
      <c r="AR6" s="11" t="str">
        <f>IFERROR(IF($B$9=" "," ",IF($B$9=6,HLOOKUP(AR$5,baza!$EI$1:$FB$2,2,0),HLOOKUP(AR$5,baza!$ES$4:$FL$5,2,0)))," ")</f>
        <v xml:space="preserve"> </v>
      </c>
      <c r="AS6" s="11" t="str">
        <f>IFERROR(IF($B$9=" "," ",IF($B$9=6,HLOOKUP(AS$5,baza!$EI$1:$FB$2,2,0),HLOOKUP(AS$5,baza!$ES$4:$FL$5,2,0)))," ")</f>
        <v xml:space="preserve"> </v>
      </c>
      <c r="AT6" s="11" t="str">
        <f>IFERROR(IF($B$9=" "," ",IF($B$9=6,HLOOKUP(AT$5,baza!$EI$1:$FB$2,2,0),HLOOKUP(AT$5,baza!$ES$4:$FL$5,2,0)))," ")</f>
        <v xml:space="preserve"> </v>
      </c>
      <c r="AU6" s="11" t="str">
        <f>IFERROR(IF($B$9=" "," ",IF($B$9=6,HLOOKUP(AU$5,baza!$EI$1:$FB$2,2,0),HLOOKUP(AU$5,baza!$ES$4:$FL$5,2,0)))," ")</f>
        <v xml:space="preserve"> </v>
      </c>
      <c r="AV6" s="11" t="str">
        <f>IFERROR(IF($B$9=" "," ",IF($B$9=6,HLOOKUP(AV$5,baza!$EI$1:$FB$2,2,0),HLOOKUP(AV$5,baza!$ES$4:$FL$5,2,0)))," ")</f>
        <v xml:space="preserve"> </v>
      </c>
      <c r="AW6" s="11" t="str">
        <f>IFERROR(IF($B$9=" "," ",IF($B$9=6,HLOOKUP(AW$5,baza!$EI$1:$FB$2,2,0),HLOOKUP(AW$5,baza!$ES$4:$FL$5,2,0)))," ")</f>
        <v xml:space="preserve"> </v>
      </c>
      <c r="AX6" s="11" t="str">
        <f>IFERROR(IF($B$9=" "," ",IF($B$9=6,HLOOKUP(AX$5,baza!$EI$1:$FB$2,2,0),HLOOKUP(AX$5,baza!$ES$4:$FL$5,2,0)))," ")</f>
        <v xml:space="preserve"> </v>
      </c>
      <c r="AY6" s="11" t="str">
        <f>IFERROR(IF($B$9=" "," ",IF($B$9=6,HLOOKUP(AY$5,baza!$EI$1:$FB$2,2,0),HLOOKUP(AY$5,baza!$ES$4:$FL$5,2,0)))," ")</f>
        <v xml:space="preserve"> </v>
      </c>
      <c r="AZ6" s="11" t="str">
        <f>IFERROR(IF($B$9=" "," ",IF($B$9=6,HLOOKUP(AZ$5,baza!$EI$1:$FB$2,2,0),HLOOKUP(AZ$5,baza!$ES$4:$FL$5,2,0)))," ")</f>
        <v xml:space="preserve"> </v>
      </c>
      <c r="BA6" s="11" t="str">
        <f>IFERROR(IF($B$9=" "," ",IF($B$9=6,HLOOKUP(BA$5,baza!$EI$1:$FB$2,2,0),HLOOKUP(BA$5,baza!$ES$4:$FL$5,2,0)))," ")</f>
        <v xml:space="preserve"> </v>
      </c>
    </row>
    <row r="7" spans="1:55" ht="21" x14ac:dyDescent="0.35">
      <c r="A7" s="22" t="s">
        <v>4</v>
      </c>
      <c r="B7" s="23" t="str">
        <f>IFERROR(VLOOKUP($B$2,baza!$A$3:$BY$700,3,0)," ")</f>
        <v xml:space="preserve"> </v>
      </c>
      <c r="D7" s="5" t="s">
        <v>11</v>
      </c>
      <c r="F7" s="12" t="str">
        <f>IFERROR(IF($B$9=6,IF(VLOOKUP($B$2,baza!$A$3:$BY$700,baza!$CU15,0)=0," ",VLOOKUP($B$2,baza!$A$3:$BY$700,baza!$CU15,0)),IF(VLOOKUP($B$2,baza!$A$3:$BY$700,baza!$CU21,0)=0," ",VLOOKUP($B$2,baza!$A$3:$BY$700,baza!$CU21,0)))," ")</f>
        <v xml:space="preserve"> </v>
      </c>
      <c r="G7" s="12" t="str">
        <f>IFERROR(IF($B$9=6,IF(VLOOKUP($B$2,baza!$A$3:$BY$700,baza!CV15,0)=0," ",VLOOKUP($B$2,baza!$A$3:$BY$700,baza!CV15,0)),IF(VLOOKUP($B$2,baza!$A$3:$BY$700,baza!CV21,0)=0," ",VLOOKUP($B$2,baza!$A$3:$BY$700,baza!CV21,0)))," ")</f>
        <v xml:space="preserve"> </v>
      </c>
      <c r="H7" s="12" t="str">
        <f>IFERROR(IF($B$9=6,IF(VLOOKUP($B$2,baza!$A$3:$BY$700,baza!CW15,0)=0," ",VLOOKUP($B$2,baza!$A$3:$BY$700,baza!CW15,0)),IF(VLOOKUP($B$2,baza!$A$3:$BY$700,baza!CW21,0)=0," ",VLOOKUP($B$2,baza!$A$3:$BY$700,baza!CW21,0)))," ")</f>
        <v xml:space="preserve"> </v>
      </c>
      <c r="I7" s="12" t="str">
        <f>IFERROR(IF($B$9=6,IF(VLOOKUP($B$2,baza!$A$3:$BY$700,baza!CX15,0)=0," ",VLOOKUP($B$2,baza!$A$3:$BY$700,baza!CX15,0)),IF(VLOOKUP($B$2,baza!$A$3:$BY$700,baza!CX21,0)=0," ",VLOOKUP($B$2,baza!$A$3:$BY$700,baza!CX21,0)))," ")</f>
        <v xml:space="preserve"> </v>
      </c>
      <c r="J7" s="12" t="str">
        <f>IFERROR(IF($B$9=6,IF(VLOOKUP($B$2,baza!$A$3:$BY$700,baza!CY15,0)=0," ",VLOOKUP($B$2,baza!$A$3:$BY$700,baza!CY15,0)),IF(VLOOKUP($B$2,baza!$A$3:$BY$700,baza!CY21,0)=0," ",VLOOKUP($B$2,baza!$A$3:$BY$700,baza!CY21,0)))," ")</f>
        <v xml:space="preserve"> </v>
      </c>
      <c r="K7" s="12" t="str">
        <f>IFERROR(IF($B$9=6,IF(VLOOKUP($B$2,baza!$A$3:$BY$700,baza!CZ15,0)=0," ",VLOOKUP($B$2,baza!$A$3:$BY$700,baza!CZ15,0)),IF(VLOOKUP($B$2,baza!$A$3:$BY$700,baza!CZ21,0)=0," ",VLOOKUP($B$2,baza!$A$3:$BY$700,baza!CZ21,0)))," ")</f>
        <v xml:space="preserve"> </v>
      </c>
      <c r="L7" s="12" t="str">
        <f>IFERROR(IF($B$9=6,IF(VLOOKUP($B$2,baza!$A$3:$BY$700,baza!DA15,0)=0," ",VLOOKUP($B$2,baza!$A$3:$BY$700,baza!DA15,0)),IF(VLOOKUP($B$2,baza!$A$3:$BY$700,baza!DA21,0)=0," ",VLOOKUP($B$2,baza!$A$3:$BY$700,baza!DA21,0)))," ")</f>
        <v xml:space="preserve"> </v>
      </c>
      <c r="M7" s="12" t="str">
        <f>IFERROR(IF($B$9=6,IF(VLOOKUP($B$2,baza!$A$3:$BY$700,baza!DB15,0)=0," ",VLOOKUP($B$2,baza!$A$3:$BY$700,baza!DB15,0)),IF(VLOOKUP($B$2,baza!$A$3:$BY$700,baza!DB21,0)=0," ",VLOOKUP($B$2,baza!$A$3:$BY$700,baza!DB21,0)))," ")</f>
        <v xml:space="preserve"> </v>
      </c>
      <c r="N7" s="12" t="str">
        <f>IFERROR(IF($B$9=6,IF(VLOOKUP($B$2,baza!$A$3:$BY$700,baza!DC15,0)=0," ",VLOOKUP($B$2,baza!$A$3:$BY$700,baza!DC15,0)),IF(VLOOKUP($B$2,baza!$A$3:$BY$700,baza!DC21,0)=0," ",VLOOKUP($B$2,baza!$A$3:$BY$700,baza!DC21,0)))," ")</f>
        <v xml:space="preserve"> </v>
      </c>
      <c r="O7" s="12" t="str">
        <f>IFERROR(IF($B$9=6,IF(VLOOKUP($B$2,baza!$A$3:$BY$700,baza!DD15,0)=0," ",VLOOKUP($B$2,baza!$A$3:$BY$700,baza!DD15,0)),IF(VLOOKUP($B$2,baza!$A$3:$BY$700,baza!DD21,0)=0," ",VLOOKUP($B$2,baza!$A$3:$BY$700,baza!DD21,0)))," ")</f>
        <v xml:space="preserve"> </v>
      </c>
      <c r="P7" s="12" t="str">
        <f>IFERROR(IF($B$9=6,IF(VLOOKUP($B$2,baza!$A$3:$BY$700,baza!DE15,0)=0," ",VLOOKUP($B$2,baza!$A$3:$BY$700,baza!DE15,0)),IF(VLOOKUP($B$2,baza!$A$3:$BY$700,baza!DE21,0)=0," ",VLOOKUP($B$2,baza!$A$3:$BY$700,baza!DE21,0)))," ")</f>
        <v xml:space="preserve"> </v>
      </c>
      <c r="Q7" s="12" t="str">
        <f>IFERROR(IF($B$9=6,IF(VLOOKUP($B$2,baza!$A$3:$BY$700,baza!DF15,0)=0," ",VLOOKUP($B$2,baza!$A$3:$BY$700,baza!DF15,0)),IF(VLOOKUP($B$2,baza!$A$3:$BY$700,baza!DF21,0)=0," ",VLOOKUP($B$2,baza!$A$3:$BY$700,baza!DF21,0)))," ")</f>
        <v xml:space="preserve"> </v>
      </c>
      <c r="R7" s="12" t="str">
        <f>IFERROR(IF($B$9=6,IF(VLOOKUP($B$2,baza!$A$3:$BY$700,baza!DG15,0)=0," ",VLOOKUP($B$2,baza!$A$3:$BY$700,baza!DG15,0)),IF(VLOOKUP($B$2,baza!$A$3:$BY$700,baza!DG21,0)=0," ",VLOOKUP($B$2,baza!$A$3:$BY$700,baza!DG21,0)))," ")</f>
        <v xml:space="preserve"> </v>
      </c>
      <c r="S7" s="12" t="str">
        <f>IFERROR(IF($B$9=6,IF(VLOOKUP($B$2,baza!$A$3:$BY$700,baza!DH15,0)=0," ",VLOOKUP($B$2,baza!$A$3:$BY$700,baza!DH15,0)),IF(VLOOKUP($B$2,baza!$A$3:$BY$700,baza!DH21,0)=0," ",VLOOKUP($B$2,baza!$A$3:$BY$700,baza!DH21,0)))," ")</f>
        <v xml:space="preserve"> </v>
      </c>
      <c r="T7" s="12" t="str">
        <f>IFERROR(IF($B$9=6,IF(VLOOKUP($B$2,baza!$A$3:$BY$700,baza!DI15,0)=0," ",VLOOKUP($B$2,baza!$A$3:$BY$700,baza!DI15,0)),IF(VLOOKUP($B$2,baza!$A$3:$BY$700,baza!DI21,0)=0," ",VLOOKUP($B$2,baza!$A$3:$BY$700,baza!DI21,0)))," ")</f>
        <v xml:space="preserve"> </v>
      </c>
      <c r="U7" s="12" t="str">
        <f>IFERROR(IF($B$9=6,IF(VLOOKUP($B$2,baza!$A$3:$BY$700,baza!DJ15,0)=0," ",VLOOKUP($B$2,baza!$A$3:$BY$700,baza!DJ15,0)),IF(VLOOKUP($B$2,baza!$A$3:$BY$700,baza!DJ21,0)=0," ",VLOOKUP($B$2,baza!$A$3:$BY$700,baza!DJ21,0)))," ")</f>
        <v xml:space="preserve"> </v>
      </c>
      <c r="V7" s="12" t="str">
        <f>IFERROR(IF($B$9=6,IF(VLOOKUP($B$2,baza!$A$3:$BY$700,baza!DK15,0)=0," ",VLOOKUP($B$2,baza!$A$3:$BY$700,baza!DK15,0)),IF(VLOOKUP($B$2,baza!$A$3:$BY$700,baza!DK21,0)=0," ",VLOOKUP($B$2,baza!$A$3:$BY$700,baza!DK21,0)))," ")</f>
        <v xml:space="preserve"> </v>
      </c>
      <c r="W7" s="12" t="str">
        <f>IFERROR(IF($B$9=6,IF(VLOOKUP($B$2,baza!$A$3:$BY$700,baza!DL15,0)=0," ",VLOOKUP($B$2,baza!$A$3:$BY$700,baza!DL15,0)),IF(VLOOKUP($B$2,baza!$A$3:$BY$700,baza!DL21,0)=0," ",VLOOKUP($B$2,baza!$A$3:$BY$700,baza!DL21,0)))," ")</f>
        <v xml:space="preserve"> </v>
      </c>
      <c r="X7" s="12" t="str">
        <f>IFERROR(IF($B$9=6,IF(VLOOKUP($B$2,baza!$A$3:$BY$700,baza!DM15,0)=0," ",VLOOKUP($B$2,baza!$A$3:$BY$700,baza!DM15,0)),IF(VLOOKUP($B$2,baza!$A$3:$BY$700,baza!DM21,0)=0," ",VLOOKUP($B$2,baza!$A$3:$BY$700,baza!DM21,0)))," ")</f>
        <v xml:space="preserve"> </v>
      </c>
      <c r="Y7" s="12" t="str">
        <f>IFERROR(IF($B$9=6,IF(VLOOKUP($B$2,baza!$A$3:$BY$700,baza!DN15,0)=0," ",VLOOKUP($B$2,baza!$A$3:$BY$700,baza!DN15,0)),IF(VLOOKUP($B$2,baza!$A$3:$BY$700,baza!DN21,0)=0," ",VLOOKUP($B$2,baza!$A$3:$BY$700,baza!DN21,0)))," ")</f>
        <v xml:space="preserve"> </v>
      </c>
      <c r="Z7" s="12" t="str">
        <f>IFERROR(IF($B$9=6,IF(VLOOKUP($B$2,baza!$A$3:$BY$500,baza!DO15,0)=0," ",VLOOKUP($B$2,baza!$A$3:$BY$500,baza!DO15,0)),IF(VLOOKUP($B$2,baza!$A$3:$BY$500,baza!DO21,0)=0," ",VLOOKUP($B$2,baza!$A$3:$BY$500,baza!DO21,0)))," ")</f>
        <v xml:space="preserve"> </v>
      </c>
      <c r="AA7" s="12" t="str">
        <f>IFERROR(IF($B$9=6,IF(VLOOKUP($B$2,baza!$A$3:$BY$500,baza!DP15,0)=0," ",VLOOKUP($B$2,baza!$A$3:$BY$500,baza!DP15,0)),IF(VLOOKUP($B$2,baza!$A$3:$BY$500,baza!DP21,0)=0," ",VLOOKUP($B$2,baza!$A$3:$BY$500,baza!DP21,0)))," ")</f>
        <v xml:space="preserve"> </v>
      </c>
      <c r="AB7" s="12" t="str">
        <f>IFERROR(IF($B$9=6,IF(VLOOKUP($B$2,baza!$A$3:$BY$500,baza!DQ15,0)=0," ",VLOOKUP($B$2,baza!$A$3:$BY$500,baza!DQ15,0)),IF(VLOOKUP($B$2,baza!$A$3:$BY$500,baza!DQ21,0)=0," ",VLOOKUP($B$2,baza!$A$3:$BY$500,baza!DQ21,0)))," ")</f>
        <v xml:space="preserve"> </v>
      </c>
      <c r="AC7" s="12" t="str">
        <f>IFERROR(IF($B$9=6,IF(VLOOKUP($B$2,baza!$A$3:$BY$500,baza!DR15,0)=0," ",VLOOKUP($B$2,baza!$A$3:$BY$500,baza!DR15,0)),IF(VLOOKUP($B$2,baza!$A$3:$BY$500,baza!DR21,0)=0," ",VLOOKUP($B$2,baza!$A$3:$BY$500,baza!DR21,0)))," ")</f>
        <v xml:space="preserve"> </v>
      </c>
      <c r="AD7" s="12" t="str">
        <f>IFERROR(IF($B$9=6,IF(VLOOKUP($B$2,baza!$A$3:$BY$500,baza!DS15,0)=0," ",VLOOKUP($B$2,baza!$A$3:$BY$500,baza!DS15,0)),IF(VLOOKUP($B$2,baza!$A$3:$BY$500,baza!DS21,0)=0," ",VLOOKUP($B$2,baza!$A$3:$BY$500,baza!DS21,0)))," ")</f>
        <v xml:space="preserve"> </v>
      </c>
      <c r="AF7" s="5" t="s">
        <v>13</v>
      </c>
      <c r="AH7" s="12" t="str">
        <f>IFERROR(IF($B$9=6,IF(VLOOKUP($B$2,baza!$A$3:$BY$700,baza!CU17,0)=0," ",VLOOKUP($B$2,baza!$A$3:$BY$700,baza!CU17,0)),IF(VLOOKUP($B$2,baza!$A$3:$BY$700,baza!CU23,0)=0," ",VLOOKUP($B$2,baza!$A$3:$BY$700,baza!CU23,0)))," ")</f>
        <v xml:space="preserve"> </v>
      </c>
      <c r="AI7" s="12" t="str">
        <f>IFERROR(IF($B$9=6,IF(VLOOKUP($B$2,baza!$A$3:$BY$700,baza!CV17,0)=0," ",VLOOKUP($B$2,baza!$A$3:$BY$700,baza!CV17,0)),IF(VLOOKUP($B$2,baza!$A$3:$BY$700,baza!CV23,0)=0," ",VLOOKUP($B$2,baza!$A$3:$BY$700,baza!CV23,0)))," ")</f>
        <v xml:space="preserve"> </v>
      </c>
      <c r="AJ7" s="12" t="str">
        <f>IFERROR(IF($B$9=6,IF(VLOOKUP($B$2,baza!$A$3:$BY$700,baza!CW17,0)=0," ",VLOOKUP($B$2,baza!$A$3:$BY$700,baza!CW17,0)),IF(VLOOKUP($B$2,baza!$A$3:$BY$700,baza!CW23,0)=0," ",VLOOKUP($B$2,baza!$A$3:$BY$700,baza!CW23,0)))," ")</f>
        <v xml:space="preserve"> </v>
      </c>
      <c r="AK7" s="12" t="str">
        <f>IFERROR(IF($B$9=6,IF(VLOOKUP($B$2,baza!$A$3:$BY$700,baza!CX17,0)=0," ",VLOOKUP($B$2,baza!$A$3:$BY$700,baza!CX17,0)),IF(VLOOKUP($B$2,baza!$A$3:$BY$700,baza!CX23,0)=0," ",VLOOKUP($B$2,baza!$A$3:$BY$700,baza!CX23,0)))," ")</f>
        <v xml:space="preserve"> </v>
      </c>
      <c r="AL7" s="12" t="str">
        <f>IFERROR(IF($B$9=6,IF(VLOOKUP($B$2,baza!$A$3:$BY$700,baza!CY17,0)=0," ",VLOOKUP($B$2,baza!$A$3:$BY$700,baza!CY17,0)),IF(VLOOKUP($B$2,baza!$A$3:$BY$700,baza!CY23,0)=0," ",VLOOKUP($B$2,baza!$A$3:$BY$700,baza!CY23,0)))," ")</f>
        <v xml:space="preserve"> </v>
      </c>
      <c r="AM7" s="12" t="str">
        <f>IFERROR(IF($B$9=6,IF(VLOOKUP($B$2,baza!$A$3:$BY$700,baza!CZ17,0)=0," ",VLOOKUP($B$2,baza!$A$3:$BY$700,baza!CZ17,0)),IF(VLOOKUP($B$2,baza!$A$3:$BY$700,baza!CZ23,0)=0," ",VLOOKUP($B$2,baza!$A$3:$BY$700,baza!CZ23,0)))," ")</f>
        <v xml:space="preserve"> </v>
      </c>
      <c r="AN7" s="12" t="str">
        <f>IFERROR(IF($B$9=6,IF(VLOOKUP($B$2,baza!$A$3:$BY$700,baza!DA17,0)=0," ",VLOOKUP($B$2,baza!$A$3:$BY$700,baza!DA17,0)),IF(VLOOKUP($B$2,baza!$A$3:$BY$700,baza!DA23,0)=0," ",VLOOKUP($B$2,baza!$A$3:$BY$700,baza!DA23,0)))," ")</f>
        <v xml:space="preserve"> </v>
      </c>
      <c r="AO7" s="12" t="str">
        <f>IFERROR(IF($B$9=6,IF(VLOOKUP($B$2,baza!$A$3:$BY$700,baza!DB17,0)=0," ",VLOOKUP($B$2,baza!$A$3:$BY$700,baza!DB17,0)),IF(VLOOKUP($B$2,baza!$A$3:$BY$700,baza!DB23,0)=0," ",VLOOKUP($B$2,baza!$A$3:$BY$700,baza!DB23,0)))," ")</f>
        <v xml:space="preserve"> </v>
      </c>
      <c r="AP7" s="12" t="str">
        <f>IFERROR(IF($B$9=6,IF(VLOOKUP($B$2,baza!$A$3:$BY$700,baza!DC17,0)=0," ",VLOOKUP($B$2,baza!$A$3:$BY$700,baza!DC17,0)),IF(VLOOKUP($B$2,baza!$A$3:$BY$700,baza!DC23,0)=0," ",VLOOKUP($B$2,baza!$A$3:$BY$700,baza!DC23,0)))," ")</f>
        <v xml:space="preserve"> </v>
      </c>
      <c r="AQ7" s="12" t="str">
        <f>IFERROR(IF($B$9=6,IF(VLOOKUP($B$2,baza!$A$3:$BY$700,baza!DD17,0)=0," ",VLOOKUP($B$2,baza!$A$3:$BY$700,baza!DD17,0)),IF(VLOOKUP($B$2,baza!$A$3:$BY$700,baza!DD23,0)=0," ",VLOOKUP($B$2,baza!$A$3:$BY$700,baza!DD23,0)))," ")</f>
        <v xml:space="preserve"> </v>
      </c>
      <c r="AR7" s="12" t="str">
        <f>IFERROR(IF($B$9=6,IF(VLOOKUP($B$2,baza!$A$3:$BY$700,baza!DE17,0)=0," ",VLOOKUP($B$2,baza!$A$3:$BY$700,baza!DE17,0)),IF(VLOOKUP($B$2,baza!$A$3:$BY$700,baza!DE23,0)=0," ",VLOOKUP($B$2,baza!$A$3:$BY$700,baza!DE23,0)))," ")</f>
        <v xml:space="preserve"> </v>
      </c>
      <c r="AS7" s="12" t="str">
        <f>IFERROR(IF($B$9=6,IF(VLOOKUP($B$2,baza!$A$3:$BY$700,baza!DF17,0)=0," ",VLOOKUP($B$2,baza!$A$3:$BY$700,baza!DF17,0)),IF(VLOOKUP($B$2,baza!$A$3:$BY$700,baza!DF23,0)=0," ",VLOOKUP($B$2,baza!$A$3:$BY$700,baza!DF23,0)))," ")</f>
        <v xml:space="preserve"> </v>
      </c>
      <c r="AT7" s="12" t="str">
        <f>IFERROR(IF($B$9=6,IF(VLOOKUP($B$2,baza!$A$3:$BY$700,baza!DG17,0)=0," ",VLOOKUP($B$2,baza!$A$3:$BY$700,baza!DG17,0)),IF(VLOOKUP($B$2,baza!$A$3:$BY$700,baza!DG23,0)=0," ",VLOOKUP($B$2,baza!$A$3:$BY$700,baza!DG23,0)))," ")</f>
        <v xml:space="preserve"> </v>
      </c>
      <c r="AU7" s="12" t="str">
        <f>IFERROR(IF($B$9=6,IF(VLOOKUP($B$2,baza!$A$3:$BY$700,baza!DH17,0)=0," ",VLOOKUP($B$2,baza!$A$3:$BY$700,baza!DH17,0)),IF(VLOOKUP($B$2,baza!$A$3:$BY$700,baza!DH23,0)=0," ",VLOOKUP($B$2,baza!$A$3:$BY$700,baza!DH23,0)))," ")</f>
        <v xml:space="preserve"> </v>
      </c>
      <c r="AV7" s="12" t="str">
        <f>IFERROR(IF($B$9=6,IF(VLOOKUP($B$2,baza!$A$3:$BY$700,baza!DI17,0)=0," ",VLOOKUP($B$2,baza!$A$3:$BY$700,baza!DI17,0)),IF(VLOOKUP($B$2,baza!$A$3:$BY$700,baza!DI23,0)=0," ",VLOOKUP($B$2,baza!$A$3:$BY$700,baza!DI23,0)))," ")</f>
        <v xml:space="preserve"> </v>
      </c>
      <c r="AW7" s="12" t="str">
        <f>IFERROR(IF($B$9=6,IF(VLOOKUP($B$2,baza!$A$3:$BY$700,baza!DJ17,0)=0," ",VLOOKUP($B$2,baza!$A$3:$BY$700,baza!DJ17,0)),IF(VLOOKUP($B$2,baza!$A$3:$BY$700,baza!DJ23,0)=0," ",VLOOKUP($B$2,baza!$A$3:$BY$700,baza!DJ23,0)))," ")</f>
        <v xml:space="preserve"> </v>
      </c>
      <c r="AX7" s="12" t="str">
        <f>IFERROR(IF($B$9=6,IF(VLOOKUP($B$2,baza!$A$3:$BY$700,baza!DK17,0)=0," ",VLOOKUP($B$2,baza!$A$3:$BY$700,baza!DK17,0)),IF(VLOOKUP($B$2,baza!$A$3:$BY$700,baza!DK23,0)=0," ",VLOOKUP($B$2,baza!$A$3:$BY$700,baza!DK23,0)))," ")</f>
        <v xml:space="preserve"> </v>
      </c>
      <c r="AY7" s="12" t="str">
        <f>IFERROR(IF($B$9=6,IF(VLOOKUP($B$2,baza!$A$3:$BY$700,baza!DL17,0)=0," ",VLOOKUP($B$2,baza!$A$3:$BY$700,baza!DL17,0)),IF(VLOOKUP($B$2,baza!$A$3:$BY$700,baza!DL23,0)=0," ",VLOOKUP($B$2,baza!$A$3:$BY$700,baza!DL23,0)))," ")</f>
        <v xml:space="preserve"> </v>
      </c>
      <c r="AZ7" s="12" t="str">
        <f>IFERROR(IF($B$9=6,IF(VLOOKUP($B$2,baza!$A$3:$BY$700,baza!DM17,0)=0," ",VLOOKUP($B$2,baza!$A$3:$BY$700,baza!DM17,0)),IF(VLOOKUP($B$2,baza!$A$3:$BY$700,baza!DM23,0)=0," ",VLOOKUP($B$2,baza!$A$3:$BY$700,baza!DM23,0)))," ")</f>
        <v xml:space="preserve"> </v>
      </c>
      <c r="BA7" s="12" t="str">
        <f>IFERROR(IF($B$9=6,IF(VLOOKUP($B$2,baza!$A$3:$BY$700,baza!DN17,0)=0," ",VLOOKUP($B$2,baza!$A$3:$BY$700,baza!DN17,0)),IF(VLOOKUP($B$2,baza!$A$3:$BY$700,baza!DN23,0)=0," ",VLOOKUP($B$2,baza!$A$3:$BY$700,baza!DN23,0)))," ")</f>
        <v xml:space="preserve"> </v>
      </c>
    </row>
    <row r="8" spans="1:55" ht="21" x14ac:dyDescent="0.35">
      <c r="A8" s="22" t="s">
        <v>5</v>
      </c>
      <c r="B8" s="23" t="str">
        <f>IFERROR(IF(VLOOKUP($B$2,baza!$A$3:$BY$700,4,0)=0," ",VLOOKUP($B$2,baza!$A$3:$BY$700,4,0))," ")</f>
        <v xml:space="preserve"> </v>
      </c>
      <c r="D8" s="6"/>
      <c r="F8" s="11" t="str">
        <f>IF(F7=" "," ",IF(F7=F6,"+","-"))</f>
        <v xml:space="preserve"> </v>
      </c>
      <c r="G8" s="11" t="str">
        <f t="shared" ref="G8:AD8" si="0">IF(G7=" "," ",IF(G7=G6,"+","-"))</f>
        <v xml:space="preserve"> </v>
      </c>
      <c r="H8" s="11" t="str">
        <f t="shared" si="0"/>
        <v xml:space="preserve"> </v>
      </c>
      <c r="I8" s="11" t="str">
        <f t="shared" si="0"/>
        <v xml:space="preserve"> </v>
      </c>
      <c r="J8" s="11" t="str">
        <f t="shared" si="0"/>
        <v xml:space="preserve"> </v>
      </c>
      <c r="K8" s="11" t="str">
        <f t="shared" si="0"/>
        <v xml:space="preserve"> </v>
      </c>
      <c r="L8" s="11" t="str">
        <f t="shared" si="0"/>
        <v xml:space="preserve"> </v>
      </c>
      <c r="M8" s="11" t="str">
        <f t="shared" si="0"/>
        <v xml:space="preserve"> </v>
      </c>
      <c r="N8" s="11" t="str">
        <f t="shared" si="0"/>
        <v xml:space="preserve"> </v>
      </c>
      <c r="O8" s="11" t="str">
        <f t="shared" si="0"/>
        <v xml:space="preserve"> </v>
      </c>
      <c r="P8" s="11" t="str">
        <f t="shared" si="0"/>
        <v xml:space="preserve"> </v>
      </c>
      <c r="Q8" s="11" t="str">
        <f t="shared" si="0"/>
        <v xml:space="preserve"> </v>
      </c>
      <c r="R8" s="11" t="str">
        <f t="shared" si="0"/>
        <v xml:space="preserve"> </v>
      </c>
      <c r="S8" s="11" t="str">
        <f t="shared" si="0"/>
        <v xml:space="preserve"> </v>
      </c>
      <c r="T8" s="11" t="str">
        <f t="shared" si="0"/>
        <v xml:space="preserve"> </v>
      </c>
      <c r="U8" s="11" t="str">
        <f t="shared" si="0"/>
        <v xml:space="preserve"> </v>
      </c>
      <c r="V8" s="11" t="str">
        <f t="shared" si="0"/>
        <v xml:space="preserve"> </v>
      </c>
      <c r="W8" s="11" t="str">
        <f t="shared" si="0"/>
        <v xml:space="preserve"> </v>
      </c>
      <c r="X8" s="11" t="str">
        <f t="shared" si="0"/>
        <v xml:space="preserve"> </v>
      </c>
      <c r="Y8" s="11" t="str">
        <f t="shared" si="0"/>
        <v xml:space="preserve"> </v>
      </c>
      <c r="Z8" s="11" t="str">
        <f t="shared" si="0"/>
        <v xml:space="preserve"> </v>
      </c>
      <c r="AA8" s="11" t="str">
        <f t="shared" si="0"/>
        <v xml:space="preserve"> </v>
      </c>
      <c r="AB8" s="11" t="str">
        <f t="shared" si="0"/>
        <v xml:space="preserve"> </v>
      </c>
      <c r="AC8" s="11" t="str">
        <f t="shared" si="0"/>
        <v xml:space="preserve"> </v>
      </c>
      <c r="AD8" s="11" t="str">
        <f t="shared" si="0"/>
        <v xml:space="preserve"> </v>
      </c>
      <c r="AH8" s="11" t="str">
        <f>IF(AH7=" "," ",IF(AH7=AH6,"+","-"))</f>
        <v xml:space="preserve"> </v>
      </c>
      <c r="AI8" s="11" t="str">
        <f t="shared" ref="AI8:BA8" si="1">IF(AI7=" "," ",IF(AI7=AI6,"+","-"))</f>
        <v xml:space="preserve"> </v>
      </c>
      <c r="AJ8" s="11" t="str">
        <f t="shared" si="1"/>
        <v xml:space="preserve"> </v>
      </c>
      <c r="AK8" s="11" t="str">
        <f t="shared" si="1"/>
        <v xml:space="preserve"> </v>
      </c>
      <c r="AL8" s="11" t="str">
        <f t="shared" si="1"/>
        <v xml:space="preserve"> </v>
      </c>
      <c r="AM8" s="11" t="str">
        <f t="shared" si="1"/>
        <v xml:space="preserve"> </v>
      </c>
      <c r="AN8" s="11" t="str">
        <f t="shared" si="1"/>
        <v xml:space="preserve"> </v>
      </c>
      <c r="AO8" s="11" t="str">
        <f t="shared" si="1"/>
        <v xml:space="preserve"> </v>
      </c>
      <c r="AP8" s="11" t="str">
        <f t="shared" si="1"/>
        <v xml:space="preserve"> </v>
      </c>
      <c r="AQ8" s="11" t="str">
        <f t="shared" si="1"/>
        <v xml:space="preserve"> </v>
      </c>
      <c r="AR8" s="11" t="str">
        <f t="shared" si="1"/>
        <v xml:space="preserve"> </v>
      </c>
      <c r="AS8" s="11" t="str">
        <f t="shared" si="1"/>
        <v xml:space="preserve"> </v>
      </c>
      <c r="AT8" s="11" t="str">
        <f t="shared" si="1"/>
        <v xml:space="preserve"> </v>
      </c>
      <c r="AU8" s="11" t="str">
        <f t="shared" si="1"/>
        <v xml:space="preserve"> </v>
      </c>
      <c r="AV8" s="11" t="str">
        <f t="shared" si="1"/>
        <v xml:space="preserve"> </v>
      </c>
      <c r="AW8" s="11" t="str">
        <f t="shared" si="1"/>
        <v xml:space="preserve"> </v>
      </c>
      <c r="AX8" s="11" t="str">
        <f t="shared" si="1"/>
        <v xml:space="preserve"> </v>
      </c>
      <c r="AY8" s="11" t="str">
        <f t="shared" si="1"/>
        <v xml:space="preserve"> </v>
      </c>
      <c r="AZ8" s="11" t="str">
        <f t="shared" si="1"/>
        <v xml:space="preserve"> </v>
      </c>
      <c r="BA8" s="11" t="str">
        <f t="shared" si="1"/>
        <v xml:space="preserve"> </v>
      </c>
    </row>
    <row r="9" spans="1:55" ht="21" x14ac:dyDescent="0.35">
      <c r="A9" s="22" t="s">
        <v>6</v>
      </c>
      <c r="B9" s="23" t="str">
        <f>IFERROR(VLOOKUP($B$2,baza!$A$3:$BY$700,5,0)," ")</f>
        <v xml:space="preserve"> </v>
      </c>
      <c r="D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55" ht="18.75" x14ac:dyDescent="0.25">
      <c r="B10" s="10"/>
      <c r="D10" s="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55" ht="18.75" x14ac:dyDescent="0.25">
      <c r="B11" s="10"/>
      <c r="D11" s="6"/>
      <c r="F11" s="11" t="str">
        <f>IFERROR(IF($B$9=" "," ",IF($B$9=6,HLOOKUP(F$5,baza!$DO$1:$EH$2,2,0),HLOOKUP(F$5,baza!$DT$4:$ER$5,2,0)))," ")</f>
        <v xml:space="preserve"> </v>
      </c>
      <c r="G11" s="11" t="str">
        <f>IFERROR(IF($B$9=" "," ",IF($B$9=6,HLOOKUP(G$5,baza!$DO$1:$EH$2,2,0),HLOOKUP(G$5,baza!$DT$4:$ER$5,2,0)))," ")</f>
        <v xml:space="preserve"> </v>
      </c>
      <c r="H11" s="11" t="str">
        <f>IFERROR(IF($B$9=" "," ",IF($B$9=6,HLOOKUP(H$5,baza!$DO$1:$EH$2,2,0),HLOOKUP(H$5,baza!$DT$4:$ER$5,2,0)))," ")</f>
        <v xml:space="preserve"> </v>
      </c>
      <c r="I11" s="11" t="str">
        <f>IFERROR(IF($B$9=" "," ",IF($B$9=6,HLOOKUP(I$5,baza!$DO$1:$EH$2,2,0),HLOOKUP(I$5,baza!$DT$4:$ER$5,2,0)))," ")</f>
        <v xml:space="preserve"> </v>
      </c>
      <c r="J11" s="11" t="str">
        <f>IFERROR(IF($B$9=" "," ",IF($B$9=6,HLOOKUP(J$5,baza!$DO$1:$EH$2,2,0),HLOOKUP(J$5,baza!$DT$4:$ER$5,2,0)))," ")</f>
        <v xml:space="preserve"> </v>
      </c>
      <c r="K11" s="11" t="str">
        <f>IFERROR(IF($B$9=" "," ",IF($B$9=6,HLOOKUP(K$5,baza!$DO$1:$EH$2,2,0),HLOOKUP(K$5,baza!$DT$4:$ER$5,2,0)))," ")</f>
        <v xml:space="preserve"> </v>
      </c>
      <c r="L11" s="11" t="str">
        <f>IFERROR(IF($B$9=" "," ",IF($B$9=6,HLOOKUP(L$5,baza!$DO$1:$EH$2,2,0),HLOOKUP(L$5,baza!$DT$4:$ER$5,2,0)))," ")</f>
        <v xml:space="preserve"> </v>
      </c>
      <c r="M11" s="11" t="str">
        <f>IFERROR(IF($B$9=" "," ",IF($B$9=6,HLOOKUP(M$5,baza!$DO$1:$EH$2,2,0),HLOOKUP(M$5,baza!$DT$4:$ER$5,2,0)))," ")</f>
        <v xml:space="preserve"> </v>
      </c>
      <c r="N11" s="11" t="str">
        <f>IFERROR(IF($B$9=" "," ",IF($B$9=6,HLOOKUP(N$5,baza!$DO$1:$EH$2,2,0),HLOOKUP(N$5,baza!$DT$4:$ER$5,2,0)))," ")</f>
        <v xml:space="preserve"> </v>
      </c>
      <c r="O11" s="11" t="str">
        <f>IFERROR(IF($B$9=" "," ",IF($B$9=6,HLOOKUP(O$5,baza!$DO$1:$EH$2,2,0),HLOOKUP(O$5,baza!$DT$4:$ER$5,2,0)))," ")</f>
        <v xml:space="preserve"> </v>
      </c>
      <c r="P11" s="11" t="str">
        <f>IFERROR(IF($B$9=" "," ",IF($B$9=6,HLOOKUP(P$5,baza!$DO$1:$EH$2,2,0),HLOOKUP(P$5,baza!$DT$4:$ER$5,2,0)))," ")</f>
        <v xml:space="preserve"> </v>
      </c>
      <c r="Q11" s="11" t="str">
        <f>IFERROR(IF($B$9=" "," ",IF($B$9=6,HLOOKUP(Q$5,baza!$DO$1:$EH$2,2,0),HLOOKUP(Q$5,baza!$DT$4:$ER$5,2,0)))," ")</f>
        <v xml:space="preserve"> </v>
      </c>
      <c r="R11" s="11" t="str">
        <f>IFERROR(IF($B$9=" "," ",IF($B$9=6,HLOOKUP(R$5,baza!$DO$1:$EH$2,2,0),HLOOKUP(R$5,baza!$DT$4:$ER$5,2,0)))," ")</f>
        <v xml:space="preserve"> </v>
      </c>
      <c r="S11" s="11" t="str">
        <f>IFERROR(IF($B$9=" "," ",IF($B$9=6,HLOOKUP(S$5,baza!$DO$1:$EH$2,2,0),HLOOKUP(S$5,baza!$DT$4:$ER$5,2,0)))," ")</f>
        <v xml:space="preserve"> </v>
      </c>
      <c r="T11" s="11" t="str">
        <f>IFERROR(IF($B$9=" "," ",IF($B$9=6,HLOOKUP(T$5,baza!$DO$1:$EH$2,2,0),HLOOKUP(T$5,baza!$DT$4:$ER$5,2,0)))," ")</f>
        <v xml:space="preserve"> </v>
      </c>
      <c r="U11" s="11" t="str">
        <f>IFERROR(IF($B$9=" "," ",IF($B$9=6,HLOOKUP(U$5,baza!$DO$1:$EH$2,2,0),HLOOKUP(U$5,baza!$DT$4:$ER$5,2,0)))," ")</f>
        <v xml:space="preserve"> </v>
      </c>
      <c r="V11" s="11" t="str">
        <f>IFERROR(IF($B$9=" "," ",IF($B$9=6,HLOOKUP(V$5,baza!$DO$1:$EH$2,2,0),HLOOKUP(V$5,baza!$DT$4:$ER$5,2,0)))," ")</f>
        <v xml:space="preserve"> </v>
      </c>
      <c r="W11" s="11" t="str">
        <f>IFERROR(IF($B$9=" "," ",IF($B$9=6,HLOOKUP(W$5,baza!$DO$1:$EH$2,2,0),HLOOKUP(W$5,baza!$DT$4:$ER$5,2,0)))," ")</f>
        <v xml:space="preserve"> </v>
      </c>
      <c r="X11" s="11" t="str">
        <f>IFERROR(IF($B$9=" "," ",IF($B$9=6,HLOOKUP(X$5,baza!$DO$1:$EH$2,2,0),HLOOKUP(X$5,baza!$DT$4:$ER$5,2,0)))," ")</f>
        <v xml:space="preserve"> </v>
      </c>
      <c r="Y11" s="11" t="str">
        <f>IFERROR(IF($B$9=" "," ",IF($B$9=6,HLOOKUP(Y$5,baza!$DO$1:$EH$2,2,0),HLOOKUP(Y$5,baza!$DT$4:$ER$5,2,0)))," ")</f>
        <v xml:space="preserve"> </v>
      </c>
      <c r="Z11" s="11" t="str">
        <f>IFERROR(IF($B$9=" "," ",IF($B$9=6,HLOOKUP(Z$5,baza!$DO$1:$EH$2,2,0),HLOOKUP(Z$5,baza!$DT$4:$ER$5,2,0)))," ")</f>
        <v xml:space="preserve"> </v>
      </c>
      <c r="AA11" s="11" t="str">
        <f>IFERROR(IF($B$9=" "," ",IF($B$9=6,HLOOKUP(AA$5,baza!$DO$1:$EH$2,2,0),HLOOKUP(AA$5,baza!$DT$4:$ER$5,2,0)))," ")</f>
        <v xml:space="preserve"> </v>
      </c>
      <c r="AB11" s="11" t="str">
        <f>IFERROR(IF($B$9=" "," ",IF($B$9=6,HLOOKUP(AB$5,baza!$DO$1:$EH$2,2,0),HLOOKUP(AB$5,baza!$DT$4:$ER$5,2,0)))," ")</f>
        <v xml:space="preserve"> </v>
      </c>
      <c r="AC11" s="11" t="str">
        <f>IFERROR(IF($B$9=" "," ",IF($B$9=6,HLOOKUP(AC$5,baza!$DO$1:$EH$2,2,0),HLOOKUP(AC$5,baza!$DT$4:$ER$5,2,0)))," ")</f>
        <v xml:space="preserve"> </v>
      </c>
      <c r="AD11" s="11" t="str">
        <f>IFERROR(IF($B$9=" "," ",IF($B$9=6,HLOOKUP(AD$5,baza!$DO$1:$EH$2,2,0),HLOOKUP(AD$5,baza!$DT$4:$ER$5,2,0)))," ")</f>
        <v xml:space="preserve"> </v>
      </c>
    </row>
    <row r="12" spans="1:55" ht="21" x14ac:dyDescent="0.35">
      <c r="A12" s="22" t="s">
        <v>7</v>
      </c>
      <c r="B12" s="23" t="str">
        <f>IFERROR(VLOOKUP($B$2,baza!$A$3:$CR$700,95,0)," ")</f>
        <v xml:space="preserve"> </v>
      </c>
      <c r="D12" s="5" t="s">
        <v>12</v>
      </c>
      <c r="F12" s="12" t="str">
        <f>IFERROR(IF($B$9=6,IF(VLOOKUP($B$2,baza!$A$3:$BY$700,baza!CU16,0)=0," ",VLOOKUP($B$2,baza!$A$3:$BY$700,baza!CU16,0)),IF(VLOOKUP($B$2,baza!$A$3:$BY$700,baza!CU22,0)=0," ",VLOOKUP($B$2,baza!$A$3:$BY$700,baza!CU22,0)))," ")</f>
        <v xml:space="preserve"> </v>
      </c>
      <c r="G12" s="12" t="str">
        <f>IFERROR(IF($B$9=6,IF(VLOOKUP($B$2,baza!$A$3:$BY$700,baza!CV16,0)=0," ",VLOOKUP($B$2,baza!$A$3:$BY$700,baza!CV16,0)),IF(VLOOKUP($B$2,baza!$A$3:$BY$700,baza!CV22,0)=0," ",VLOOKUP($B$2,baza!$A$3:$BY$700,baza!CV22,0)))," ")</f>
        <v xml:space="preserve"> </v>
      </c>
      <c r="H12" s="12" t="str">
        <f>IFERROR(IF($B$9=6,IF(VLOOKUP($B$2,baza!$A$3:$BY$700,baza!CW16,0)=0," ",VLOOKUP($B$2,baza!$A$3:$BY$700,baza!CW16,0)),IF(VLOOKUP($B$2,baza!$A$3:$BY$700,baza!CW22,0)=0," ",VLOOKUP($B$2,baza!$A$3:$BY$700,baza!CW22,0)))," ")</f>
        <v xml:space="preserve"> </v>
      </c>
      <c r="I12" s="12" t="str">
        <f>IFERROR(IF($B$9=6,IF(VLOOKUP($B$2,baza!$A$3:$BY$700,baza!CX16,0)=0," ",VLOOKUP($B$2,baza!$A$3:$BY$700,baza!CX16,0)),IF(VLOOKUP($B$2,baza!$A$3:$BY$700,baza!CX22,0)=0," ",VLOOKUP($B$2,baza!$A$3:$BY$700,baza!CX22,0)))," ")</f>
        <v xml:space="preserve"> </v>
      </c>
      <c r="J12" s="12" t="str">
        <f>IFERROR(IF($B$9=6,IF(VLOOKUP($B$2,baza!$A$3:$BY$700,baza!CY16,0)=0," ",VLOOKUP($B$2,baza!$A$3:$BY$700,baza!CY16,0)),IF(VLOOKUP($B$2,baza!$A$3:$BY$700,baza!CY22,0)=0," ",VLOOKUP($B$2,baza!$A$3:$BY$700,baza!CY22,0)))," ")</f>
        <v xml:space="preserve"> </v>
      </c>
      <c r="K12" s="12" t="str">
        <f>IFERROR(IF($B$9=6,IF(VLOOKUP($B$2,baza!$A$3:$BY$700,baza!CZ16,0)=0," ",VLOOKUP($B$2,baza!$A$3:$BY$700,baza!CZ16,0)),IF(VLOOKUP($B$2,baza!$A$3:$BY$700,baza!CZ22,0)=0," ",VLOOKUP($B$2,baza!$A$3:$BY$700,baza!CZ22,0)))," ")</f>
        <v xml:space="preserve"> </v>
      </c>
      <c r="L12" s="12" t="str">
        <f>IFERROR(IF($B$9=6,IF(VLOOKUP($B$2,baza!$A$3:$BY$700,baza!DA16,0)=0," ",VLOOKUP($B$2,baza!$A$3:$BY$700,baza!DA16,0)),IF(VLOOKUP($B$2,baza!$A$3:$BY$700,baza!DA22,0)=0," ",VLOOKUP($B$2,baza!$A$3:$BY$700,baza!DA22,0)))," ")</f>
        <v xml:space="preserve"> </v>
      </c>
      <c r="M12" s="12" t="str">
        <f>IFERROR(IF($B$9=6,IF(VLOOKUP($B$2,baza!$A$3:$BY$700,baza!DB16,0)=0," ",VLOOKUP($B$2,baza!$A$3:$BY$700,baza!DB16,0)),IF(VLOOKUP($B$2,baza!$A$3:$BY$700,baza!DB22,0)=0," ",VLOOKUP($B$2,baza!$A$3:$BY$700,baza!DB22,0)))," ")</f>
        <v xml:space="preserve"> </v>
      </c>
      <c r="N12" s="12" t="str">
        <f>IFERROR(IF($B$9=6,IF(VLOOKUP($B$2,baza!$A$3:$BY$700,baza!DC16,0)=0," ",VLOOKUP($B$2,baza!$A$3:$BY$700,baza!DC16,0)),IF(VLOOKUP($B$2,baza!$A$3:$BY$700,baza!DC22,0)=0," ",VLOOKUP($B$2,baza!$A$3:$BY$700,baza!DC22,0)))," ")</f>
        <v xml:space="preserve"> </v>
      </c>
      <c r="O12" s="12" t="str">
        <f>IFERROR(IF($B$9=6,IF(VLOOKUP($B$2,baza!$A$3:$BY$700,baza!DD16,0)=0," ",VLOOKUP($B$2,baza!$A$3:$BY$700,baza!DD16,0)),IF(VLOOKUP($B$2,baza!$A$3:$BY$700,baza!DD22,0)=0," ",VLOOKUP($B$2,baza!$A$3:$BY$700,baza!DD22,0)))," ")</f>
        <v xml:space="preserve"> </v>
      </c>
      <c r="P12" s="12" t="str">
        <f>IFERROR(IF($B$9=6,IF(VLOOKUP($B$2,baza!$A$3:$BY$700,baza!DE16,0)=0," ",VLOOKUP($B$2,baza!$A$3:$BY$700,baza!DE16,0)),IF(VLOOKUP($B$2,baza!$A$3:$BY$700,baza!DE22,0)=0," ",VLOOKUP($B$2,baza!$A$3:$BY$700,baza!DE22,0)))," ")</f>
        <v xml:space="preserve"> </v>
      </c>
      <c r="Q12" s="12" t="str">
        <f>IFERROR(IF($B$9=6,IF(VLOOKUP($B$2,baza!$A$3:$BY$700,baza!DF16,0)=0," ",VLOOKUP($B$2,baza!$A$3:$BY$700,baza!DF16,0)),IF(VLOOKUP($B$2,baza!$A$3:$BY$700,baza!DF22,0)=0," ",VLOOKUP($B$2,baza!$A$3:$BY$700,baza!DF22,0)))," ")</f>
        <v xml:space="preserve"> </v>
      </c>
      <c r="R12" s="12" t="str">
        <f>IFERROR(IF($B$9=6,IF(VLOOKUP($B$2,baza!$A$3:$BY$700,baza!DG16,0)=0," ",VLOOKUP($B$2,baza!$A$3:$BY$700,baza!DG16,0)),IF(VLOOKUP($B$2,baza!$A$3:$BY$700,baza!DG22,0)=0," ",VLOOKUP($B$2,baza!$A$3:$BY$700,baza!DG22,0)))," ")</f>
        <v xml:space="preserve"> </v>
      </c>
      <c r="S12" s="12" t="str">
        <f>IFERROR(IF($B$9=6,IF(VLOOKUP($B$2,baza!$A$3:$BY$700,baza!DH16,0)=0," ",VLOOKUP($B$2,baza!$A$3:$BY$700,baza!DH16,0)),IF(VLOOKUP($B$2,baza!$A$3:$BY$700,baza!DH22,0)=0," ",VLOOKUP($B$2,baza!$A$3:$BY$700,baza!DH22,0)))," ")</f>
        <v xml:space="preserve"> </v>
      </c>
      <c r="T12" s="12" t="str">
        <f>IFERROR(IF($B$9=6,IF(VLOOKUP($B$2,baza!$A$3:$BY$700,baza!DI16,0)=0," ",VLOOKUP($B$2,baza!$A$3:$BY$700,baza!DI16,0)),IF(VLOOKUP($B$2,baza!$A$3:$BY$700,baza!DI22,0)=0," ",VLOOKUP($B$2,baza!$A$3:$BY$700,baza!DI22,0)))," ")</f>
        <v xml:space="preserve"> </v>
      </c>
      <c r="U12" s="12" t="str">
        <f>IFERROR(IF($B$9=6,IF(VLOOKUP($B$2,baza!$A$3:$BY$700,baza!DJ16,0)=0," ",VLOOKUP($B$2,baza!$A$3:$BY$700,baza!DJ16,0)),IF(VLOOKUP($B$2,baza!$A$3:$BY$700,baza!DJ22,0)=0," ",VLOOKUP($B$2,baza!$A$3:$BY$700,baza!DJ22,0)))," ")</f>
        <v xml:space="preserve"> </v>
      </c>
      <c r="V12" s="12" t="str">
        <f>IFERROR(IF($B$9=6,IF(VLOOKUP($B$2,baza!$A$3:$BY$700,baza!DK16,0)=0," ",VLOOKUP($B$2,baza!$A$3:$BY$700,baza!DK16,0)),IF(VLOOKUP($B$2,baza!$A$3:$BY$700,baza!DK22,0)=0," ",VLOOKUP($B$2,baza!$A$3:$BY$700,baza!DK22,0)))," ")</f>
        <v xml:space="preserve"> </v>
      </c>
      <c r="W12" s="12" t="str">
        <f>IFERROR(IF($B$9=6,IF(VLOOKUP($B$2,baza!$A$3:$BY$700,baza!DL16,0)=0," ",VLOOKUP($B$2,baza!$A$3:$BY$700,baza!DL16,0)),IF(VLOOKUP($B$2,baza!$A$3:$BY$700,baza!DL22,0)=0," ",VLOOKUP($B$2,baza!$A$3:$BY$700,baza!DL22,0)))," ")</f>
        <v xml:space="preserve"> </v>
      </c>
      <c r="X12" s="12" t="str">
        <f>IFERROR(IF($B$9=6,IF(VLOOKUP($B$2,baza!$A$3:$BY$700,baza!DM16,0)=0," ",VLOOKUP($B$2,baza!$A$3:$BY$700,baza!DM16,0)),IF(VLOOKUP($B$2,baza!$A$3:$BY$700,baza!DM22,0)=0," ",VLOOKUP($B$2,baza!$A$3:$BY$700,baza!DM22,0)))," ")</f>
        <v xml:space="preserve"> </v>
      </c>
      <c r="Y12" s="12" t="str">
        <f>IFERROR(IF($B$9=6,IF(VLOOKUP($B$2,baza!$A$3:$BY$700,baza!DN16,0)=0," ",VLOOKUP($B$2,baza!$A$3:$BY$700,baza!DN16,0)),IF(VLOOKUP($B$2,baza!$A$3:$BY$700,baza!DN22,0)=0," ",VLOOKUP($B$2,baza!$A$3:$BY$700,baza!DN22,0)))," ")</f>
        <v xml:space="preserve"> </v>
      </c>
      <c r="Z12" s="12" t="str">
        <f>IFERROR(IF($B$9=6,IF(VLOOKUP($B$2,baza!$A$3:$BY$500,baza!DO16,0)=0," ",VLOOKUP($B$2,baza!$A$3:$BY$500,baza!DO16,0)),IF(VLOOKUP($B$2,baza!$A$3:$BY$500,baza!DO22,0)=0," ",VLOOKUP($B$2,baza!$A$3:$BY$500,baza!DO22,0)))," ")</f>
        <v xml:space="preserve"> </v>
      </c>
      <c r="AA12" s="12" t="str">
        <f>IFERROR(IF($B$9=6,IF(VLOOKUP($B$2,baza!$A$3:$BY$500,baza!DP16,0)=0," ",VLOOKUP($B$2,baza!$A$3:$BY$500,baza!DP16,0)),IF(VLOOKUP($B$2,baza!$A$3:$BY$500,baza!DP22,0)=0," ",VLOOKUP($B$2,baza!$A$3:$BY$500,baza!DP22,0)))," ")</f>
        <v xml:space="preserve"> </v>
      </c>
      <c r="AB12" s="12" t="str">
        <f>IFERROR(IF($B$9=6,IF(VLOOKUP($B$2,baza!$A$3:$BY$500,baza!DQ16,0)=0," ",VLOOKUP($B$2,baza!$A$3:$BY$500,baza!DQ16,0)),IF(VLOOKUP($B$2,baza!$A$3:$BY$500,baza!DQ22,0)=0," ",VLOOKUP($B$2,baza!$A$3:$BY$500,baza!DQ22,0)))," ")</f>
        <v xml:space="preserve"> </v>
      </c>
      <c r="AC12" s="12" t="str">
        <f>IFERROR(IF($B$9=6,IF(VLOOKUP($B$2,baza!$A$3:$BY$500,baza!DR16,0)=0," ",VLOOKUP($B$2,baza!$A$3:$BY$500,baza!DR16,0)),IF(VLOOKUP($B$2,baza!$A$3:$BY$500,baza!DR22,0)=0," ",VLOOKUP($B$2,baza!$A$3:$BY$500,baza!DR22,0)))," ")</f>
        <v xml:space="preserve"> </v>
      </c>
      <c r="AD12" s="12" t="str">
        <f>IFERROR(IF($B$9=6,IF(VLOOKUP($B$2,baza!$A$3:$BY$500,baza!DS16,0)=0," ",VLOOKUP($B$2,baza!$A$3:$BY$500,baza!DS16,0)),IF(VLOOKUP($B$2,baza!$A$3:$BY$500,baza!DS22,0)=0," ",VLOOKUP($B$2,baza!$A$3:$BY$500,baza!DS22,0)))," ")</f>
        <v xml:space="preserve"> </v>
      </c>
    </row>
    <row r="13" spans="1:55" ht="21" x14ac:dyDescent="0.35">
      <c r="A13" s="22" t="s">
        <v>8</v>
      </c>
      <c r="B13" s="23" t="str">
        <f>IFERROR(VLOOKUP($B$2,baza!$A$3:$CR$700,96,0)," ")</f>
        <v xml:space="preserve"> </v>
      </c>
      <c r="F13" s="11" t="str">
        <f>IF(F12=" "," ",IF(F12=F11,"+","-"))</f>
        <v xml:space="preserve"> </v>
      </c>
      <c r="G13" s="11" t="str">
        <f t="shared" ref="G13:AD13" si="2">IF(G12=" "," ",IF(G12=G11,"+","-"))</f>
        <v xml:space="preserve"> </v>
      </c>
      <c r="H13" s="11" t="str">
        <f t="shared" si="2"/>
        <v xml:space="preserve"> </v>
      </c>
      <c r="I13" s="11" t="str">
        <f t="shared" si="2"/>
        <v xml:space="preserve"> </v>
      </c>
      <c r="J13" s="11" t="str">
        <f t="shared" si="2"/>
        <v xml:space="preserve"> </v>
      </c>
      <c r="K13" s="11" t="str">
        <f t="shared" si="2"/>
        <v xml:space="preserve"> </v>
      </c>
      <c r="L13" s="11" t="str">
        <f t="shared" si="2"/>
        <v xml:space="preserve"> </v>
      </c>
      <c r="M13" s="11" t="str">
        <f t="shared" si="2"/>
        <v xml:space="preserve"> </v>
      </c>
      <c r="N13" s="11" t="str">
        <f t="shared" si="2"/>
        <v xml:space="preserve"> </v>
      </c>
      <c r="O13" s="11" t="str">
        <f t="shared" si="2"/>
        <v xml:space="preserve"> </v>
      </c>
      <c r="P13" s="11" t="str">
        <f t="shared" si="2"/>
        <v xml:space="preserve"> </v>
      </c>
      <c r="Q13" s="11" t="str">
        <f t="shared" si="2"/>
        <v xml:space="preserve"> </v>
      </c>
      <c r="R13" s="11" t="str">
        <f t="shared" si="2"/>
        <v xml:space="preserve"> </v>
      </c>
      <c r="S13" s="11" t="str">
        <f t="shared" si="2"/>
        <v xml:space="preserve"> </v>
      </c>
      <c r="T13" s="11" t="str">
        <f t="shared" si="2"/>
        <v xml:space="preserve"> </v>
      </c>
      <c r="U13" s="11" t="str">
        <f t="shared" si="2"/>
        <v xml:space="preserve"> </v>
      </c>
      <c r="V13" s="11" t="str">
        <f t="shared" si="2"/>
        <v xml:space="preserve"> </v>
      </c>
      <c r="W13" s="11" t="str">
        <f t="shared" si="2"/>
        <v xml:space="preserve"> </v>
      </c>
      <c r="X13" s="11" t="str">
        <f t="shared" si="2"/>
        <v xml:space="preserve"> </v>
      </c>
      <c r="Y13" s="11" t="str">
        <f t="shared" si="2"/>
        <v xml:space="preserve"> </v>
      </c>
      <c r="Z13" s="11" t="str">
        <f t="shared" si="2"/>
        <v xml:space="preserve"> </v>
      </c>
      <c r="AA13" s="11" t="str">
        <f t="shared" si="2"/>
        <v xml:space="preserve"> </v>
      </c>
      <c r="AB13" s="11" t="str">
        <f t="shared" si="2"/>
        <v xml:space="preserve"> </v>
      </c>
      <c r="AC13" s="11" t="str">
        <f t="shared" si="2"/>
        <v xml:space="preserve"> </v>
      </c>
      <c r="AD13" s="11" t="str">
        <f t="shared" si="2"/>
        <v xml:space="preserve"> </v>
      </c>
    </row>
    <row r="14" spans="1:55" x14ac:dyDescent="0.25"/>
    <row r="15" spans="1:55" ht="15.75" x14ac:dyDescent="0.25">
      <c r="AF15" s="15"/>
      <c r="AG15" s="48" t="s">
        <v>11</v>
      </c>
      <c r="AH15" s="49"/>
      <c r="AI15" s="49"/>
      <c r="AJ15" s="50" t="s">
        <v>12</v>
      </c>
      <c r="AK15" s="51"/>
      <c r="AL15" s="51"/>
      <c r="AM15" s="51"/>
      <c r="AN15" s="51"/>
      <c r="AO15" s="52"/>
      <c r="AP15" s="50" t="s">
        <v>13</v>
      </c>
      <c r="AQ15" s="51"/>
      <c r="AR15" s="51"/>
      <c r="AS15" s="52"/>
      <c r="AT15" s="50" t="s">
        <v>14</v>
      </c>
      <c r="AU15" s="51"/>
      <c r="AV15" s="52"/>
    </row>
    <row r="16" spans="1:55" ht="15.75" x14ac:dyDescent="0.25">
      <c r="AF16" s="16" t="s">
        <v>15</v>
      </c>
      <c r="AG16" s="29" t="str">
        <f>IFERROR(VLOOKUP($B$2,baza!$A$3:$CR$700,79,0)," ")</f>
        <v xml:space="preserve"> </v>
      </c>
      <c r="AH16" s="30"/>
      <c r="AI16" s="30"/>
      <c r="AJ16" s="29" t="str">
        <f>IFERROR(VLOOKUP($B$2,baza!$A$3:$CR$700,82,0)," ")</f>
        <v xml:space="preserve"> </v>
      </c>
      <c r="AK16" s="30"/>
      <c r="AL16" s="30"/>
      <c r="AM16" s="30"/>
      <c r="AN16" s="30"/>
      <c r="AO16" s="31"/>
      <c r="AP16" s="32" t="str">
        <f>IFERROR(VLOOKUP($B$2,baza!$A$3:$CR$700,85,0)," ")</f>
        <v xml:space="preserve"> </v>
      </c>
      <c r="AQ16" s="33"/>
      <c r="AR16" s="33"/>
      <c r="AS16" s="34"/>
      <c r="AT16" s="32" t="str">
        <f>IFERROR(IF($B$9=" "," ",AG16+AJ16+AP16)," ")</f>
        <v xml:space="preserve"> </v>
      </c>
      <c r="AU16" s="33"/>
      <c r="AV16" s="34"/>
    </row>
    <row r="17" spans="1:55" ht="15.75" x14ac:dyDescent="0.25">
      <c r="AF17" s="17" t="s">
        <v>16</v>
      </c>
      <c r="AG17" s="29" t="str">
        <f>IFERROR(VLOOKUP($B$2,baza!$A$3:$CR$700,80,0)," ")</f>
        <v xml:space="preserve"> </v>
      </c>
      <c r="AH17" s="30"/>
      <c r="AI17" s="30"/>
      <c r="AJ17" s="29" t="str">
        <f>IFERROR(VLOOKUP($B$2,baza!$A$3:$CR$700,83,0)," ")</f>
        <v xml:space="preserve"> </v>
      </c>
      <c r="AK17" s="30"/>
      <c r="AL17" s="30"/>
      <c r="AM17" s="30"/>
      <c r="AN17" s="30"/>
      <c r="AO17" s="31"/>
      <c r="AP17" s="32" t="str">
        <f>IFERROR(VLOOKUP($B$2,baza!$A$3:$CR$700,86,0)," ")</f>
        <v xml:space="preserve"> </v>
      </c>
      <c r="AQ17" s="33"/>
      <c r="AR17" s="33"/>
      <c r="AS17" s="34"/>
      <c r="AT17" s="41" t="str">
        <f t="shared" ref="AT17:AT20" si="3">IFERROR(IF($B$9=" "," ",AG17+AJ17+AP17)," ")</f>
        <v xml:space="preserve"> </v>
      </c>
      <c r="AU17" s="42"/>
      <c r="AV17" s="43"/>
    </row>
    <row r="18" spans="1:55" ht="15.75" x14ac:dyDescent="0.25">
      <c r="AF18" s="18" t="s">
        <v>17</v>
      </c>
      <c r="AG18" s="29" t="str">
        <f>IFERROR(VLOOKUP($B$2,baza!$A$3:$CR$700,81,0)," ")</f>
        <v xml:space="preserve"> </v>
      </c>
      <c r="AH18" s="30"/>
      <c r="AI18" s="30"/>
      <c r="AJ18" s="29" t="str">
        <f>IFERROR(VLOOKUP($B$2,baza!$A$3:$CR$700,84,0)," ")</f>
        <v xml:space="preserve"> </v>
      </c>
      <c r="AK18" s="30"/>
      <c r="AL18" s="30"/>
      <c r="AM18" s="30"/>
      <c r="AN18" s="30"/>
      <c r="AO18" s="31"/>
      <c r="AP18" s="32" t="str">
        <f>IFERROR(VLOOKUP($B$2,baza!$A$3:$CR$700,87,0)," ")</f>
        <v xml:space="preserve"> </v>
      </c>
      <c r="AQ18" s="33"/>
      <c r="AR18" s="33"/>
      <c r="AS18" s="34"/>
      <c r="AT18" s="32" t="str">
        <f t="shared" si="3"/>
        <v xml:space="preserve"> </v>
      </c>
      <c r="AU18" s="33"/>
      <c r="AV18" s="34"/>
    </row>
    <row r="19" spans="1:55" ht="15.75" x14ac:dyDescent="0.25">
      <c r="AF19" s="16" t="s">
        <v>18</v>
      </c>
      <c r="AG19" s="29" t="str">
        <f>IFERROR(AG16-AG17-AG18," ")</f>
        <v xml:space="preserve"> </v>
      </c>
      <c r="AH19" s="30"/>
      <c r="AI19" s="30"/>
      <c r="AJ19" s="29" t="str">
        <f>IFERROR(AJ16-AJ17-AJ18," ")</f>
        <v xml:space="preserve"> </v>
      </c>
      <c r="AK19" s="30"/>
      <c r="AL19" s="30"/>
      <c r="AM19" s="30"/>
      <c r="AN19" s="30"/>
      <c r="AO19" s="31"/>
      <c r="AP19" s="38" t="str">
        <f>IFERROR(AP16-AP17-AP18," ")</f>
        <v xml:space="preserve"> </v>
      </c>
      <c r="AQ19" s="39"/>
      <c r="AR19" s="39"/>
      <c r="AS19" s="40"/>
      <c r="AT19" s="38" t="str">
        <f t="shared" si="3"/>
        <v xml:space="preserve"> </v>
      </c>
      <c r="AU19" s="39"/>
      <c r="AV19" s="40"/>
    </row>
    <row r="20" spans="1:55" ht="15.75" x14ac:dyDescent="0.25">
      <c r="AF20" s="19" t="s">
        <v>19</v>
      </c>
      <c r="AG20" s="29" t="str">
        <f>IFERROR(VLOOKUP($B$2,baza!$A$3:$CR$700,88,0)," ")</f>
        <v xml:space="preserve"> </v>
      </c>
      <c r="AH20" s="30"/>
      <c r="AI20" s="30"/>
      <c r="AJ20" s="29" t="str">
        <f>IFERROR(VLOOKUP($B$2,baza!$A$3:$CR$700,89,0)," ")</f>
        <v xml:space="preserve"> </v>
      </c>
      <c r="AK20" s="30"/>
      <c r="AL20" s="30"/>
      <c r="AM20" s="30"/>
      <c r="AN20" s="30"/>
      <c r="AO20" s="31"/>
      <c r="AP20" s="32" t="str">
        <f>IFERROR(VLOOKUP($B$2,baza!$A$3:$CR$700,90,0)," ")</f>
        <v xml:space="preserve"> </v>
      </c>
      <c r="AQ20" s="33"/>
      <c r="AR20" s="33"/>
      <c r="AS20" s="34"/>
      <c r="AT20" s="35" t="str">
        <f t="shared" si="3"/>
        <v xml:space="preserve"> </v>
      </c>
      <c r="AU20" s="36"/>
      <c r="AV20" s="37"/>
    </row>
    <row r="21" spans="1:5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</sheetData>
  <sheetProtection algorithmName="SHA-512" hashValue="5wf6Z0u07LqE8DgX2aeFkZIA5kmNjqxbEAS54gRXLoOyUEFoMn4dP0hOCDITE+cUaWvBGjF9NXajcIhF5gJsRQ==" saltValue="09epWa5lb826RXqjgvHbMQ==" spinCount="100000" sheet="1" selectLockedCells="1"/>
  <mergeCells count="26">
    <mergeCell ref="D2:BA3"/>
    <mergeCell ref="B2:B3"/>
    <mergeCell ref="AG15:AI15"/>
    <mergeCell ref="AG16:AI16"/>
    <mergeCell ref="AT15:AV15"/>
    <mergeCell ref="AT16:AV16"/>
    <mergeCell ref="AJ15:AO15"/>
    <mergeCell ref="AJ16:AO16"/>
    <mergeCell ref="AP15:AS15"/>
    <mergeCell ref="AP16:AS16"/>
    <mergeCell ref="AG20:AI20"/>
    <mergeCell ref="AJ20:AO20"/>
    <mergeCell ref="AP20:AS20"/>
    <mergeCell ref="AT20:AV20"/>
    <mergeCell ref="AG17:AI17"/>
    <mergeCell ref="AG18:AI18"/>
    <mergeCell ref="AG19:AI19"/>
    <mergeCell ref="AJ17:AO17"/>
    <mergeCell ref="AJ18:AO18"/>
    <mergeCell ref="AJ19:AO19"/>
    <mergeCell ref="AP17:AS17"/>
    <mergeCell ref="AP18:AS18"/>
    <mergeCell ref="AP19:AS19"/>
    <mergeCell ref="AT17:AV17"/>
    <mergeCell ref="AT18:AV18"/>
    <mergeCell ref="AT19:AV1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2022-05-15T02:28:52Z</dcterms:modified>
</cp:coreProperties>
</file>